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240" windowWidth="12120" windowHeight="8385" activeTab="1"/>
  </bookViews>
  <sheets>
    <sheet name="muži 2013" sheetId="1" r:id="rId1"/>
    <sheet name="výsl.listina  muži 2013" sheetId="2" r:id="rId2"/>
    <sheet name="senioři 2013" sheetId="3" r:id="rId3"/>
    <sheet name="výsl.listina  senioři 2013" sheetId="4" r:id="rId4"/>
  </sheets>
  <externalReferences>
    <externalReference r:id="rId7"/>
  </externalReferences>
  <definedNames>
    <definedName name="_xlnm.Print_Area" localSheetId="0">'muži 2013'!$A$1:$X$29</definedName>
    <definedName name="_xlnm.Print_Area" localSheetId="2">'senioři 2013'!$A$1:$X$29</definedName>
    <definedName name="_xlnm.Print_Area" localSheetId="1">'výsl.listina  muži 2013'!$A$3:$F$22</definedName>
    <definedName name="_xlnm.Print_Area" localSheetId="3">'výsl.listina  senioři 2013'!$A$3:$F$22</definedName>
  </definedNames>
  <calcPr fullCalcOnLoad="1"/>
</workbook>
</file>

<file path=xl/sharedStrings.xml><?xml version="1.0" encoding="utf-8"?>
<sst xmlns="http://schemas.openxmlformats.org/spreadsheetml/2006/main" count="210" uniqueCount="101">
  <si>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</si>
  <si>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</si>
  <si>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</si>
  <si>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</si>
  <si>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</si>
  <si>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</si>
  <si>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</si>
  <si>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</si>
  <si>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</si>
  <si>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</si>
  <si>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</si>
  <si>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</si>
  <si>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</si>
  <si>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</si>
  <si>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</si>
  <si>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</si>
  <si>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Matějka Petr</t>
  </si>
  <si>
    <t>SENIOŘI</t>
  </si>
  <si>
    <t>MUŽI</t>
  </si>
  <si>
    <t>plné</t>
  </si>
  <si>
    <t>dorážka</t>
  </si>
  <si>
    <t>celkem</t>
  </si>
  <si>
    <t>pořadí</t>
  </si>
  <si>
    <t>KUŽELKÁŘSKÝ KLUB ŠUMPERK</t>
  </si>
  <si>
    <t>DATUM</t>
  </si>
  <si>
    <t>Hlavní rozhodčí:</t>
  </si>
  <si>
    <t>Druhý rozhodčí:</t>
  </si>
  <si>
    <t>Jméno a příjmení</t>
  </si>
  <si>
    <t>č.reg. průkazu</t>
  </si>
  <si>
    <t>oddílová příslušnost</t>
  </si>
  <si>
    <t>Dráha č. 1</t>
  </si>
  <si>
    <t>Dráha č. 2</t>
  </si>
  <si>
    <t>Dráha č. 3</t>
  </si>
  <si>
    <t>Dráha č. 4</t>
  </si>
  <si>
    <t>Plné</t>
  </si>
  <si>
    <t>Dorážka</t>
  </si>
  <si>
    <t>Celkem</t>
  </si>
  <si>
    <t>Chyby</t>
  </si>
  <si>
    <t>Připomínky rozhodčího:</t>
  </si>
  <si>
    <t>a) střídání hráčů:</t>
  </si>
  <si>
    <t>b) start náhradníků:</t>
  </si>
  <si>
    <t>c) udělení karty za nesportovní</t>
  </si>
  <si>
    <t>Podpis rozhodčího:</t>
  </si>
  <si>
    <t>    chování a vyloučení hráčů:</t>
  </si>
  <si>
    <t>d) různé:</t>
  </si>
  <si>
    <t>Pořadí</t>
  </si>
  <si>
    <t>Jméno</t>
  </si>
  <si>
    <t>Oddíl</t>
  </si>
  <si>
    <t>OKRESNÍ PŘEBOR ROK 2013     -     MUŽI</t>
  </si>
  <si>
    <t>Konečné pořadí Okresního přeboru - rok 2013</t>
  </si>
  <si>
    <t>+</t>
  </si>
  <si>
    <t>OKRESNÍ PŘEBOR ROK 2013     -     SENIOŘI</t>
  </si>
  <si>
    <t>Jan Körner</t>
  </si>
  <si>
    <t>Josef Sitta</t>
  </si>
  <si>
    <t>Gustav Vojtek</t>
  </si>
  <si>
    <t>Pavel Heinisch</t>
  </si>
  <si>
    <t>Jaromír Rabenseifner</t>
  </si>
  <si>
    <t>Jiří Flídr</t>
  </si>
  <si>
    <t>Martin Sitta</t>
  </si>
  <si>
    <t>Jaroslav Vymazal</t>
  </si>
  <si>
    <t>Miroslav Smrčka</t>
  </si>
  <si>
    <t>Milan Šula</t>
  </si>
  <si>
    <t>10058</t>
  </si>
  <si>
    <t>07949</t>
  </si>
  <si>
    <t>19741</t>
  </si>
  <si>
    <t>07934</t>
  </si>
  <si>
    <t>21453</t>
  </si>
  <si>
    <t>00628</t>
  </si>
  <si>
    <t>10669</t>
  </si>
  <si>
    <t>12815</t>
  </si>
  <si>
    <t>Zábřeh</t>
  </si>
  <si>
    <t>Šumperk</t>
  </si>
  <si>
    <t>Jan Semrád</t>
  </si>
  <si>
    <t>Jaroslav Rabenseifner</t>
  </si>
  <si>
    <t>07948</t>
  </si>
  <si>
    <t>21341</t>
  </si>
  <si>
    <t>Šumerk</t>
  </si>
  <si>
    <t>František Langer</t>
  </si>
  <si>
    <t>Milan Vymazal</t>
  </si>
  <si>
    <t>Jiří Vrba</t>
  </si>
  <si>
    <t>Dušan Sedláček</t>
  </si>
  <si>
    <t>Rostislav Čundrla</t>
  </si>
  <si>
    <t>Josef Karafiát</t>
  </si>
  <si>
    <t>Miroslav Setinský</t>
  </si>
  <si>
    <t>Václav Smejkal</t>
  </si>
  <si>
    <t>Jaroslav Jílek</t>
  </si>
  <si>
    <t>Zdeněk Šebesta</t>
  </si>
  <si>
    <t>16271</t>
  </si>
  <si>
    <t>20852</t>
  </si>
  <si>
    <t>07459</t>
  </si>
  <si>
    <t>17305</t>
  </si>
  <si>
    <t>07477</t>
  </si>
  <si>
    <t>08988</t>
  </si>
  <si>
    <t>11377</t>
  </si>
  <si>
    <t>10929</t>
  </si>
  <si>
    <t>07803</t>
  </si>
  <si>
    <t>14603</t>
  </si>
  <si>
    <t>Jiří Srovnal</t>
  </si>
  <si>
    <t>07796</t>
  </si>
  <si>
    <t>Jeseník</t>
  </si>
  <si>
    <t>Mohelnice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</si>
</sst>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\ &quot;Kč&quot;"/>
    <numFmt numFmtId="166" formatCode="#,##0.0\ &quot;Kč&quot;"/>
    <numFmt numFmtId="167" formatCode="#,##0\ &quot;Kč&quot;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d/mmmm\ yyyy"/>
    <numFmt numFmtId="173" formatCode="#,##0.0000"/>
    <numFmt numFmtId="174" formatCode="#,##0.000"/>
    <numFmt numFmtId="175" formatCode="#,##0.00000"/>
    <numFmt numFmtId="176" formatCode="#,##0.00_ ;[Red]\-#,##0.00\ "/>
    <numFmt numFmtId="177" formatCode="#,##0.000\ &quot;Kč&quot;"/>
    <numFmt numFmtId="178" formatCode="mmm/yyyy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16"/>
      <name val="Times New Roman CE"/>
      <family val="1"/>
    </font>
    <font>
      <b/>
      <sz val="11"/>
      <name val="Times New Roman CE"/>
      <family val="1"/>
    </font>
    <font>
      <sz val="6"/>
      <name val="Times New Roman CE"/>
      <family val="1"/>
    </font>
    <font>
      <sz val="9"/>
      <name val="Times New Roman CE"/>
      <family val="1"/>
    </font>
    <font>
      <b/>
      <sz val="26"/>
      <name val="Times New Roman CE"/>
      <family val="1"/>
    </font>
    <font>
      <sz val="14"/>
      <name val="Times New Roman CE"/>
      <family val="1"/>
    </font>
    <font>
      <b/>
      <sz val="20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left" vertical="center"/>
      <protection locked="0"/>
    </xf>
    <xf numFmtId="49" fontId="7" fillId="0" borderId="16" xfId="0" applyNumberFormat="1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left" vertical="center" shrinkToFit="1"/>
      <protection locked="0"/>
    </xf>
    <xf numFmtId="0" fontId="7" fillId="0" borderId="17" xfId="0" applyFont="1" applyBorder="1" applyAlignment="1" applyProtection="1">
      <alignment horizontal="right" vertical="center"/>
      <protection locked="0"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horizontal="right" vertical="center"/>
      <protection locked="0"/>
    </xf>
    <xf numFmtId="0" fontId="7" fillId="0" borderId="18" xfId="0" applyFont="1" applyBorder="1" applyAlignment="1" applyProtection="1">
      <alignment horizontal="left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left" vertical="center" shrinkToFit="1"/>
      <protection locked="0"/>
    </xf>
    <xf numFmtId="0" fontId="7" fillId="0" borderId="22" xfId="0" applyFont="1" applyBorder="1" applyAlignment="1" applyProtection="1">
      <alignment horizontal="right" vertical="center"/>
      <protection locked="0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right" vertical="center"/>
      <protection locked="0"/>
    </xf>
    <xf numFmtId="0" fontId="7" fillId="0" borderId="25" xfId="0" applyFont="1" applyBorder="1" applyAlignment="1" applyProtection="1">
      <alignment horizontal="left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left" vertical="center"/>
      <protection locked="0"/>
    </xf>
    <xf numFmtId="0" fontId="11" fillId="0" borderId="23" xfId="0" applyFont="1" applyBorder="1" applyAlignment="1" applyProtection="1">
      <alignment horizontal="left" vertical="center" shrinkToFit="1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left" vertical="center"/>
      <protection locked="0"/>
    </xf>
    <xf numFmtId="49" fontId="7" fillId="0" borderId="28" xfId="0" applyNumberFormat="1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left" vertical="center" shrinkToFit="1"/>
      <protection locked="0"/>
    </xf>
    <xf numFmtId="0" fontId="7" fillId="0" borderId="29" xfId="0" applyFont="1" applyBorder="1" applyAlignment="1" applyProtection="1">
      <alignment horizontal="right" vertical="center"/>
      <protection locked="0"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left" vertical="center"/>
      <protection/>
    </xf>
    <xf numFmtId="0" fontId="7" fillId="0" borderId="30" xfId="0" applyFont="1" applyBorder="1" applyAlignment="1" applyProtection="1">
      <alignment horizontal="right" vertical="center"/>
      <protection locked="0"/>
    </xf>
    <xf numFmtId="0" fontId="7" fillId="0" borderId="30" xfId="0" applyFont="1" applyBorder="1" applyAlignment="1" applyProtection="1">
      <alignment horizontal="left" vertic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33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38" xfId="0" applyFont="1" applyBorder="1" applyAlignment="1">
      <alignment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left" vertical="center"/>
    </xf>
    <xf numFmtId="0" fontId="13" fillId="0" borderId="38" xfId="0" applyFont="1" applyFill="1" applyBorder="1" applyAlignment="1">
      <alignment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left" vertical="center"/>
    </xf>
    <xf numFmtId="0" fontId="13" fillId="0" borderId="47" xfId="0" applyFont="1" applyBorder="1" applyAlignment="1">
      <alignment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0" xfId="0" applyFont="1" applyFill="1" applyBorder="1" applyAlignment="1">
      <alignment horizontal="left" vertical="center"/>
    </xf>
    <xf numFmtId="0" fontId="13" fillId="0" borderId="47" xfId="0" applyFont="1" applyFill="1" applyBorder="1" applyAlignment="1">
      <alignment horizontal="left" vertical="center"/>
    </xf>
    <xf numFmtId="0" fontId="13" fillId="0" borderId="46" xfId="0" applyFont="1" applyBorder="1" applyAlignment="1">
      <alignment vertical="center"/>
    </xf>
    <xf numFmtId="0" fontId="13" fillId="0" borderId="46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Fill="1" applyBorder="1" applyAlignment="1">
      <alignment horizontal="left" vertical="center"/>
    </xf>
    <xf numFmtId="0" fontId="13" fillId="0" borderId="52" xfId="0" applyFont="1" applyBorder="1" applyAlignment="1">
      <alignment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9" fillId="0" borderId="54" xfId="0" applyFont="1" applyBorder="1" applyAlignment="1" applyProtection="1">
      <alignment horizontal="center" vertical="center"/>
      <protection/>
    </xf>
    <xf numFmtId="0" fontId="9" fillId="0" borderId="55" xfId="0" applyFont="1" applyBorder="1" applyAlignment="1" applyProtection="1">
      <alignment horizontal="left" vertical="center"/>
      <protection locked="0"/>
    </xf>
    <xf numFmtId="49" fontId="7" fillId="0" borderId="55" xfId="0" applyNumberFormat="1" applyFont="1" applyBorder="1" applyAlignment="1" applyProtection="1">
      <alignment horizontal="center" vertical="center" wrapText="1"/>
      <protection locked="0"/>
    </xf>
    <xf numFmtId="0" fontId="11" fillId="0" borderId="55" xfId="0" applyFont="1" applyBorder="1" applyAlignment="1" applyProtection="1">
      <alignment horizontal="left" vertical="center" shrinkToFit="1"/>
      <protection locked="0"/>
    </xf>
    <xf numFmtId="0" fontId="7" fillId="0" borderId="56" xfId="0" applyFont="1" applyBorder="1" applyAlignment="1" applyProtection="1">
      <alignment horizontal="right" vertical="center"/>
      <protection locked="0"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57" xfId="0" applyFont="1" applyBorder="1" applyAlignment="1" applyProtection="1">
      <alignment horizontal="left" vertical="center"/>
      <protection/>
    </xf>
    <xf numFmtId="0" fontId="7" fillId="0" borderId="33" xfId="0" applyFont="1" applyBorder="1" applyAlignment="1" applyProtection="1">
      <alignment horizontal="right" vertical="center"/>
      <protection locked="0"/>
    </xf>
    <xf numFmtId="0" fontId="7" fillId="0" borderId="33" xfId="0" applyFont="1" applyBorder="1" applyAlignment="1" applyProtection="1">
      <alignment horizontal="left" vertical="center"/>
      <protection/>
    </xf>
    <xf numFmtId="0" fontId="11" fillId="0" borderId="55" xfId="0" applyFont="1" applyBorder="1" applyAlignment="1" applyProtection="1">
      <alignment horizontal="center" vertical="center"/>
      <protection/>
    </xf>
    <xf numFmtId="0" fontId="11" fillId="0" borderId="5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/>
      <protection locked="0"/>
    </xf>
    <xf numFmtId="14" fontId="3" fillId="0" borderId="49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63" xfId="0" applyFont="1" applyBorder="1" applyAlignment="1" applyProtection="1">
      <alignment horizontal="center" vertical="center"/>
      <protection/>
    </xf>
    <xf numFmtId="0" fontId="3" fillId="0" borderId="64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 indent="3"/>
      <protection/>
    </xf>
    <xf numFmtId="0" fontId="6" fillId="0" borderId="65" xfId="0" applyFont="1" applyBorder="1" applyAlignment="1" applyProtection="1">
      <alignment horizontal="left" vertical="center" indent="3"/>
      <protection/>
    </xf>
    <xf numFmtId="0" fontId="9" fillId="0" borderId="66" xfId="0" applyFont="1" applyBorder="1" applyAlignment="1" applyProtection="1">
      <alignment horizontal="center" vertical="center"/>
      <protection/>
    </xf>
    <xf numFmtId="0" fontId="9" fillId="0" borderId="67" xfId="0" applyFont="1" applyBorder="1" applyAlignment="1" applyProtection="1">
      <alignment horizontal="center" vertical="center"/>
      <protection/>
    </xf>
    <xf numFmtId="0" fontId="9" fillId="0" borderId="68" xfId="0" applyFont="1" applyBorder="1" applyAlignment="1" applyProtection="1">
      <alignment horizontal="center" vertical="center"/>
      <protection/>
    </xf>
    <xf numFmtId="0" fontId="7" fillId="33" borderId="69" xfId="0" applyFont="1" applyFill="1" applyBorder="1" applyAlignment="1" applyProtection="1">
      <alignment horizontal="center" vertical="center"/>
      <protection/>
    </xf>
    <xf numFmtId="0" fontId="7" fillId="33" borderId="61" xfId="0" applyFont="1" applyFill="1" applyBorder="1" applyAlignment="1" applyProtection="1">
      <alignment horizontal="center" vertical="center"/>
      <protection/>
    </xf>
    <xf numFmtId="0" fontId="7" fillId="33" borderId="70" xfId="0" applyFont="1" applyFill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0" fontId="3" fillId="0" borderId="71" xfId="0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72" xfId="0" applyFont="1" applyBorder="1" applyAlignment="1" applyProtection="1">
      <alignment horizontal="center" vertical="center" wrapText="1"/>
      <protection/>
    </xf>
    <xf numFmtId="0" fontId="3" fillId="0" borderId="73" xfId="0" applyFont="1" applyBorder="1" applyAlignment="1" applyProtection="1">
      <alignment horizontal="center" vertical="center" wrapText="1"/>
      <protection/>
    </xf>
    <xf numFmtId="0" fontId="3" fillId="0" borderId="74" xfId="0" applyFont="1" applyBorder="1" applyAlignment="1" applyProtection="1">
      <alignment horizontal="center" vertical="center" wrapText="1"/>
      <protection/>
    </xf>
    <xf numFmtId="0" fontId="3" fillId="0" borderId="75" xfId="0" applyFont="1" applyBorder="1" applyAlignment="1" applyProtection="1">
      <alignment horizontal="center" vertical="center" wrapText="1"/>
      <protection/>
    </xf>
    <xf numFmtId="0" fontId="4" fillId="0" borderId="61" xfId="0" applyFont="1" applyBorder="1" applyAlignment="1" applyProtection="1">
      <alignment horizontal="center" vertical="center" wrapText="1"/>
      <protection/>
    </xf>
    <xf numFmtId="0" fontId="5" fillId="0" borderId="61" xfId="0" applyFont="1" applyBorder="1" applyAlignment="1" applyProtection="1">
      <alignment horizontal="center" vertical="center" wrapText="1"/>
      <protection/>
    </xf>
    <xf numFmtId="0" fontId="5" fillId="0" borderId="7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72" xfId="0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 applyProtection="1">
      <alignment horizontal="left" vertical="center" indent="3"/>
      <protection locked="0"/>
    </xf>
    <xf numFmtId="0" fontId="6" fillId="0" borderId="64" xfId="0" applyFont="1" applyBorder="1" applyAlignment="1" applyProtection="1">
      <alignment horizontal="left" vertical="center" indent="3"/>
      <protection locked="0"/>
    </xf>
    <xf numFmtId="0" fontId="6" fillId="0" borderId="76" xfId="0" applyFont="1" applyBorder="1" applyAlignment="1" applyProtection="1">
      <alignment horizontal="left" vertical="center" indent="3"/>
      <protection locked="0"/>
    </xf>
    <xf numFmtId="0" fontId="6" fillId="0" borderId="39" xfId="0" applyFont="1" applyBorder="1" applyAlignment="1" applyProtection="1">
      <alignment horizontal="left" vertical="center" indent="3"/>
      <protection/>
    </xf>
    <xf numFmtId="0" fontId="3" fillId="0" borderId="64" xfId="0" applyFont="1" applyBorder="1" applyAlignment="1" applyProtection="1">
      <alignment horizontal="left" vertical="center" indent="3"/>
      <protection/>
    </xf>
    <xf numFmtId="0" fontId="3" fillId="0" borderId="64" xfId="0" applyFont="1" applyBorder="1" applyAlignment="1" applyProtection="1">
      <alignment horizontal="left" vertical="center" indent="3"/>
      <protection locked="0"/>
    </xf>
    <xf numFmtId="0" fontId="3" fillId="0" borderId="11" xfId="0" applyFont="1" applyBorder="1" applyAlignment="1" applyProtection="1">
      <alignment horizontal="left" vertical="center" indent="3"/>
      <protection locked="0"/>
    </xf>
    <xf numFmtId="0" fontId="3" fillId="0" borderId="59" xfId="0" applyFont="1" applyBorder="1" applyAlignment="1" applyProtection="1">
      <alignment horizontal="left" vertical="center" indent="3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59" xfId="0" applyFont="1" applyBorder="1" applyAlignment="1" applyProtection="1">
      <alignment vertical="center"/>
      <protection/>
    </xf>
    <xf numFmtId="0" fontId="14" fillId="0" borderId="0" xfId="0" applyFont="1" applyAlignment="1">
      <alignment horizontal="center" vertical="center"/>
    </xf>
    <xf numFmtId="0" fontId="8" fillId="0" borderId="74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47625</xdr:rowOff>
    </xdr:from>
    <xdr:to>
      <xdr:col>1</xdr:col>
      <xdr:colOff>1266825</xdr:colOff>
      <xdr:row>3</xdr:row>
      <xdr:rowOff>180975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1466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23</xdr:row>
      <xdr:rowOff>0</xdr:rowOff>
    </xdr:from>
    <xdr:to>
      <xdr:col>1</xdr:col>
      <xdr:colOff>1266825</xdr:colOff>
      <xdr:row>23</xdr:row>
      <xdr:rowOff>0</xdr:rowOff>
    </xdr:to>
    <xdr:pic>
      <xdr:nvPicPr>
        <xdr:cNvPr id="2" name="Picture 2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286375"/>
          <a:ext cx="14668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47625</xdr:rowOff>
    </xdr:from>
    <xdr:to>
      <xdr:col>1</xdr:col>
      <xdr:colOff>1266825</xdr:colOff>
      <xdr:row>3</xdr:row>
      <xdr:rowOff>180975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1466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23</xdr:row>
      <xdr:rowOff>0</xdr:rowOff>
    </xdr:from>
    <xdr:to>
      <xdr:col>1</xdr:col>
      <xdr:colOff>1266825</xdr:colOff>
      <xdr:row>23</xdr:row>
      <xdr:rowOff>0</xdr:rowOff>
    </xdr:to>
    <xdr:pic>
      <xdr:nvPicPr>
        <xdr:cNvPr id="2" name="Picture 2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286375"/>
          <a:ext cx="14668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oleObject" Target="file://A:\Kuzel_lg.cdr" TargetMode="External" /></Relationships>
</file>

<file path=xl/externalLinks/externalLink1.xml><?xml version="1.0" encoding="utf-8"?>
<externalLink xmlns="http://schemas.openxmlformats.org/spreadsheetml/2006/main">
  <oleLink xmlns:r="http://schemas.openxmlformats.org/officeDocument/2006/relationships" r:id="rId1" progId="CorelDraw.Graphic.8">
    <oleItems>
      <oleItem name="'"/>
    </oleItems>
  </oleLin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showGridLines="0" zoomScalePageLayoutView="0" workbookViewId="0" topLeftCell="A1">
      <selection activeCell="W8" sqref="W8"/>
    </sheetView>
  </sheetViews>
  <sheetFormatPr defaultColWidth="9.00390625" defaultRowHeight="12.75"/>
  <cols>
    <col min="1" max="1" width="5.625" style="1" customWidth="1"/>
    <col min="2" max="2" width="21.875" style="1" customWidth="1"/>
    <col min="3" max="3" width="8.75390625" style="1" customWidth="1"/>
    <col min="4" max="4" width="18.75390625" style="1" customWidth="1"/>
    <col min="5" max="5" width="3.75390625" style="1" customWidth="1"/>
    <col min="6" max="6" width="1.12109375" style="57" customWidth="1"/>
    <col min="7" max="7" width="2.875" style="1" customWidth="1"/>
    <col min="8" max="8" width="4.875" style="1" customWidth="1"/>
    <col min="9" max="9" width="3.75390625" style="1" customWidth="1"/>
    <col min="10" max="10" width="1.12109375" style="1" customWidth="1"/>
    <col min="11" max="11" width="2.875" style="1" customWidth="1"/>
    <col min="12" max="12" width="4.875" style="1" customWidth="1"/>
    <col min="13" max="13" width="3.75390625" style="1" customWidth="1"/>
    <col min="14" max="14" width="1.12109375" style="1" customWidth="1"/>
    <col min="15" max="15" width="2.875" style="1" customWidth="1"/>
    <col min="16" max="16" width="4.875" style="1" customWidth="1"/>
    <col min="17" max="17" width="3.75390625" style="1" customWidth="1"/>
    <col min="18" max="18" width="1.12109375" style="1" customWidth="1"/>
    <col min="19" max="19" width="2.875" style="1" customWidth="1"/>
    <col min="20" max="20" width="4.875" style="1" customWidth="1"/>
    <col min="21" max="22" width="5.875" style="1" customWidth="1"/>
    <col min="23" max="23" width="6.375" style="1" customWidth="1"/>
    <col min="24" max="24" width="5.25390625" style="1" customWidth="1"/>
    <col min="25" max="25" width="7.125" style="1" customWidth="1"/>
    <col min="26" max="16384" width="9.125" style="1" customWidth="1"/>
  </cols>
  <sheetData>
    <row r="1" spans="1:24" ht="21.75" customHeight="1">
      <c r="A1" s="118"/>
      <c r="B1" s="119"/>
      <c r="C1" s="132" t="s">
        <v>48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4"/>
      <c r="T1" s="141" t="s">
        <v>23</v>
      </c>
      <c r="U1" s="142"/>
      <c r="V1" s="142"/>
      <c r="W1" s="142"/>
      <c r="X1" s="143"/>
    </row>
    <row r="2" spans="1:24" ht="15" customHeight="1">
      <c r="A2" s="120"/>
      <c r="B2" s="121"/>
      <c r="C2" s="135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7"/>
      <c r="T2" s="144"/>
      <c r="U2" s="144"/>
      <c r="V2" s="144"/>
      <c r="W2" s="144"/>
      <c r="X2" s="145"/>
    </row>
    <row r="3" spans="1:24" ht="15" customHeight="1">
      <c r="A3" s="120"/>
      <c r="B3" s="121"/>
      <c r="C3" s="135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7"/>
      <c r="T3" s="2" t="s">
        <v>24</v>
      </c>
      <c r="U3" s="3"/>
      <c r="V3" s="115">
        <v>41300</v>
      </c>
      <c r="W3" s="116"/>
      <c r="X3" s="117"/>
    </row>
    <row r="4" spans="1:24" ht="15" customHeight="1" thickBot="1">
      <c r="A4" s="122"/>
      <c r="B4" s="123"/>
      <c r="C4" s="138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40"/>
      <c r="T4" s="154"/>
      <c r="U4" s="155"/>
      <c r="V4" s="155"/>
      <c r="W4" s="155"/>
      <c r="X4" s="156"/>
    </row>
    <row r="5" spans="1:24" ht="19.5" customHeight="1">
      <c r="A5" s="124" t="s">
        <v>25</v>
      </c>
      <c r="B5" s="125"/>
      <c r="C5" s="146" t="s">
        <v>16</v>
      </c>
      <c r="D5" s="147"/>
      <c r="E5" s="147"/>
      <c r="F5" s="147"/>
      <c r="G5" s="147"/>
      <c r="H5" s="148"/>
      <c r="I5" s="149" t="s">
        <v>26</v>
      </c>
      <c r="J5" s="150"/>
      <c r="K5" s="150"/>
      <c r="L5" s="150"/>
      <c r="M5" s="150"/>
      <c r="N5" s="150"/>
      <c r="O5" s="150"/>
      <c r="P5" s="150"/>
      <c r="Q5" s="146"/>
      <c r="R5" s="151"/>
      <c r="S5" s="151"/>
      <c r="T5" s="152"/>
      <c r="U5" s="152"/>
      <c r="V5" s="152"/>
      <c r="W5" s="152"/>
      <c r="X5" s="153"/>
    </row>
    <row r="6" spans="1:25" ht="15" customHeight="1" thickBot="1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8"/>
      <c r="Y6" s="4"/>
    </row>
    <row r="7" spans="1:24" s="9" customFormat="1" ht="15" customHeight="1" thickBot="1">
      <c r="A7" s="5" t="s">
        <v>22</v>
      </c>
      <c r="B7" s="6" t="s">
        <v>27</v>
      </c>
      <c r="C7" s="7" t="s">
        <v>28</v>
      </c>
      <c r="D7" s="6" t="s">
        <v>29</v>
      </c>
      <c r="E7" s="129" t="s">
        <v>30</v>
      </c>
      <c r="F7" s="130"/>
      <c r="G7" s="130"/>
      <c r="H7" s="131"/>
      <c r="I7" s="129" t="s">
        <v>31</v>
      </c>
      <c r="J7" s="130"/>
      <c r="K7" s="130"/>
      <c r="L7" s="131"/>
      <c r="M7" s="129" t="s">
        <v>32</v>
      </c>
      <c r="N7" s="130"/>
      <c r="O7" s="130"/>
      <c r="P7" s="131"/>
      <c r="Q7" s="130" t="s">
        <v>33</v>
      </c>
      <c r="R7" s="130"/>
      <c r="S7" s="130"/>
      <c r="T7" s="130"/>
      <c r="U7" s="6" t="s">
        <v>34</v>
      </c>
      <c r="V7" s="6" t="s">
        <v>35</v>
      </c>
      <c r="W7" s="6" t="s">
        <v>36</v>
      </c>
      <c r="X7" s="8" t="s">
        <v>37</v>
      </c>
    </row>
    <row r="8" spans="1:24" ht="18.75" customHeight="1">
      <c r="A8" s="10" t="s">
        <v>0</v>
      </c>
      <c r="B8" s="11" t="s">
        <v>53</v>
      </c>
      <c r="C8" s="12" t="s">
        <v>63</v>
      </c>
      <c r="D8" s="13" t="s">
        <v>70</v>
      </c>
      <c r="E8" s="14">
        <v>84</v>
      </c>
      <c r="F8" s="15" t="str">
        <f aca="true" t="shared" si="0" ref="F8:F14">"+"</f>
        <v>+</v>
      </c>
      <c r="G8" s="16">
        <v>50</v>
      </c>
      <c r="H8" s="17" t="str">
        <f aca="true" t="shared" si="1" ref="H8:H23">CONCATENATE("=",TEXT(E8+G8,0))</f>
        <v>=134</v>
      </c>
      <c r="I8" s="14">
        <v>96</v>
      </c>
      <c r="J8" s="15" t="str">
        <f>"+"</f>
        <v>+</v>
      </c>
      <c r="K8" s="16">
        <v>53</v>
      </c>
      <c r="L8" s="17" t="str">
        <f aca="true" t="shared" si="2" ref="L8:L23">CONCATENATE("=",TEXT(I8+K8,0))</f>
        <v>=149</v>
      </c>
      <c r="M8" s="14">
        <v>104</v>
      </c>
      <c r="N8" s="15" t="str">
        <f aca="true" t="shared" si="3" ref="N8:N23">"+"</f>
        <v>+</v>
      </c>
      <c r="O8" s="16">
        <v>62</v>
      </c>
      <c r="P8" s="17" t="str">
        <f aca="true" t="shared" si="4" ref="P8:P23">CONCATENATE("=",TEXT(M8+O8,0))</f>
        <v>=166</v>
      </c>
      <c r="Q8" s="18">
        <v>85</v>
      </c>
      <c r="R8" s="15" t="str">
        <f aca="true" t="shared" si="5" ref="R8:R23">"+"</f>
        <v>+</v>
      </c>
      <c r="S8" s="16">
        <v>61</v>
      </c>
      <c r="T8" s="19" t="str">
        <f aca="true" t="shared" si="6" ref="T8:T23">CONCATENATE("=",TEXT(Q8+S8,0))</f>
        <v>=146</v>
      </c>
      <c r="U8" s="20">
        <f aca="true" t="shared" si="7" ref="U8:U23">SUM(E8)+I8+M8+Q8</f>
        <v>369</v>
      </c>
      <c r="V8" s="20">
        <f aca="true" t="shared" si="8" ref="V8:V23">SUM(G8+K8+O8+S8)</f>
        <v>226</v>
      </c>
      <c r="W8" s="20">
        <f aca="true" t="shared" si="9" ref="W8:W23">SUM(U8:V8)</f>
        <v>595</v>
      </c>
      <c r="X8" s="21">
        <v>0</v>
      </c>
    </row>
    <row r="9" spans="1:24" ht="18.75" customHeight="1">
      <c r="A9" s="22" t="s">
        <v>1</v>
      </c>
      <c r="B9" s="23" t="s">
        <v>61</v>
      </c>
      <c r="C9" s="24" t="s">
        <v>69</v>
      </c>
      <c r="D9" s="25" t="s">
        <v>70</v>
      </c>
      <c r="E9" s="26">
        <v>86</v>
      </c>
      <c r="F9" s="27" t="str">
        <f t="shared" si="0"/>
        <v>+</v>
      </c>
      <c r="G9" s="28">
        <v>43</v>
      </c>
      <c r="H9" s="29" t="str">
        <f t="shared" si="1"/>
        <v>=129</v>
      </c>
      <c r="I9" s="26">
        <v>93</v>
      </c>
      <c r="J9" s="27" t="str">
        <f>"+"</f>
        <v>+</v>
      </c>
      <c r="K9" s="28">
        <v>53</v>
      </c>
      <c r="L9" s="29" t="str">
        <f t="shared" si="2"/>
        <v>=146</v>
      </c>
      <c r="M9" s="26">
        <v>94</v>
      </c>
      <c r="N9" s="27" t="str">
        <f t="shared" si="3"/>
        <v>+</v>
      </c>
      <c r="O9" s="28">
        <v>44</v>
      </c>
      <c r="P9" s="29" t="str">
        <f t="shared" si="4"/>
        <v>=138</v>
      </c>
      <c r="Q9" s="30">
        <v>97</v>
      </c>
      <c r="R9" s="27" t="str">
        <f t="shared" si="5"/>
        <v>+</v>
      </c>
      <c r="S9" s="28">
        <v>63</v>
      </c>
      <c r="T9" s="31" t="str">
        <f t="shared" si="6"/>
        <v>=160</v>
      </c>
      <c r="U9" s="32">
        <f t="shared" si="7"/>
        <v>370</v>
      </c>
      <c r="V9" s="32">
        <f t="shared" si="8"/>
        <v>203</v>
      </c>
      <c r="W9" s="32">
        <f t="shared" si="9"/>
        <v>573</v>
      </c>
      <c r="X9" s="33">
        <v>1</v>
      </c>
    </row>
    <row r="10" spans="1:24" ht="18.75" customHeight="1">
      <c r="A10" s="22" t="s">
        <v>2</v>
      </c>
      <c r="B10" s="23" t="s">
        <v>58</v>
      </c>
      <c r="C10" s="24" t="s">
        <v>63</v>
      </c>
      <c r="D10" s="25" t="s">
        <v>70</v>
      </c>
      <c r="E10" s="26">
        <v>91</v>
      </c>
      <c r="F10" s="27" t="str">
        <f t="shared" si="0"/>
        <v>+</v>
      </c>
      <c r="G10" s="28">
        <v>51</v>
      </c>
      <c r="H10" s="29" t="str">
        <f t="shared" si="1"/>
        <v>=142</v>
      </c>
      <c r="I10" s="26">
        <v>100</v>
      </c>
      <c r="J10" s="27" t="str">
        <f>"+"</f>
        <v>+</v>
      </c>
      <c r="K10" s="28">
        <v>36</v>
      </c>
      <c r="L10" s="29" t="str">
        <f t="shared" si="2"/>
        <v>=136</v>
      </c>
      <c r="M10" s="26">
        <v>93</v>
      </c>
      <c r="N10" s="27" t="str">
        <f t="shared" si="3"/>
        <v>+</v>
      </c>
      <c r="O10" s="28">
        <v>62</v>
      </c>
      <c r="P10" s="29" t="str">
        <f t="shared" si="4"/>
        <v>=155</v>
      </c>
      <c r="Q10" s="30">
        <v>84</v>
      </c>
      <c r="R10" s="27" t="str">
        <f t="shared" si="5"/>
        <v>+</v>
      </c>
      <c r="S10" s="28">
        <v>54</v>
      </c>
      <c r="T10" s="31" t="str">
        <f t="shared" si="6"/>
        <v>=138</v>
      </c>
      <c r="U10" s="32">
        <f t="shared" si="7"/>
        <v>368</v>
      </c>
      <c r="V10" s="32">
        <f t="shared" si="8"/>
        <v>203</v>
      </c>
      <c r="W10" s="32">
        <f t="shared" si="9"/>
        <v>571</v>
      </c>
      <c r="X10" s="33">
        <v>1</v>
      </c>
    </row>
    <row r="11" spans="1:24" ht="18.75" customHeight="1">
      <c r="A11" s="22" t="s">
        <v>3</v>
      </c>
      <c r="B11" s="34" t="s">
        <v>59</v>
      </c>
      <c r="C11" s="24" t="s">
        <v>65</v>
      </c>
      <c r="D11" s="35" t="s">
        <v>71</v>
      </c>
      <c r="E11" s="26">
        <v>97</v>
      </c>
      <c r="F11" s="27" t="str">
        <f t="shared" si="0"/>
        <v>+</v>
      </c>
      <c r="G11" s="28">
        <v>42</v>
      </c>
      <c r="H11" s="29" t="str">
        <f t="shared" si="1"/>
        <v>=139</v>
      </c>
      <c r="I11" s="26">
        <v>89</v>
      </c>
      <c r="J11" s="36"/>
      <c r="K11" s="28">
        <v>35</v>
      </c>
      <c r="L11" s="29" t="str">
        <f t="shared" si="2"/>
        <v>=124</v>
      </c>
      <c r="M11" s="26">
        <v>88</v>
      </c>
      <c r="N11" s="27" t="str">
        <f t="shared" si="3"/>
        <v>+</v>
      </c>
      <c r="O11" s="28">
        <v>36</v>
      </c>
      <c r="P11" s="29" t="str">
        <f t="shared" si="4"/>
        <v>=124</v>
      </c>
      <c r="Q11" s="30">
        <v>87</v>
      </c>
      <c r="R11" s="27" t="str">
        <f t="shared" si="5"/>
        <v>+</v>
      </c>
      <c r="S11" s="28">
        <v>42</v>
      </c>
      <c r="T11" s="31" t="str">
        <f t="shared" si="6"/>
        <v>=129</v>
      </c>
      <c r="U11" s="32">
        <f t="shared" si="7"/>
        <v>361</v>
      </c>
      <c r="V11" s="32">
        <f t="shared" si="8"/>
        <v>155</v>
      </c>
      <c r="W11" s="32">
        <f t="shared" si="9"/>
        <v>516</v>
      </c>
      <c r="X11" s="33">
        <v>2</v>
      </c>
    </row>
    <row r="12" spans="1:24" ht="18.75" customHeight="1">
      <c r="A12" s="22" t="s">
        <v>4</v>
      </c>
      <c r="B12" s="34" t="s">
        <v>57</v>
      </c>
      <c r="C12" s="24" t="s">
        <v>67</v>
      </c>
      <c r="D12" s="35" t="s">
        <v>70</v>
      </c>
      <c r="E12" s="26">
        <v>84</v>
      </c>
      <c r="F12" s="27" t="str">
        <f t="shared" si="0"/>
        <v>+</v>
      </c>
      <c r="G12" s="28">
        <v>35</v>
      </c>
      <c r="H12" s="29" t="str">
        <f t="shared" si="1"/>
        <v>=119</v>
      </c>
      <c r="I12" s="26">
        <v>86</v>
      </c>
      <c r="J12" s="27" t="str">
        <f aca="true" t="shared" si="10" ref="J12:J23">"+"</f>
        <v>+</v>
      </c>
      <c r="K12" s="28">
        <v>35</v>
      </c>
      <c r="L12" s="29" t="str">
        <f t="shared" si="2"/>
        <v>=121</v>
      </c>
      <c r="M12" s="26">
        <v>86</v>
      </c>
      <c r="N12" s="27" t="str">
        <f t="shared" si="3"/>
        <v>+</v>
      </c>
      <c r="O12" s="28">
        <v>44</v>
      </c>
      <c r="P12" s="29" t="str">
        <f t="shared" si="4"/>
        <v>=130</v>
      </c>
      <c r="Q12" s="30">
        <v>98</v>
      </c>
      <c r="R12" s="27" t="str">
        <f t="shared" si="5"/>
        <v>+</v>
      </c>
      <c r="S12" s="28">
        <v>45</v>
      </c>
      <c r="T12" s="31" t="str">
        <f t="shared" si="6"/>
        <v>=143</v>
      </c>
      <c r="U12" s="32">
        <f t="shared" si="7"/>
        <v>354</v>
      </c>
      <c r="V12" s="32">
        <f t="shared" si="8"/>
        <v>159</v>
      </c>
      <c r="W12" s="32">
        <f t="shared" si="9"/>
        <v>513</v>
      </c>
      <c r="X12" s="33">
        <v>2</v>
      </c>
    </row>
    <row r="13" spans="1:24" ht="18.75" customHeight="1">
      <c r="A13" s="22" t="s">
        <v>5</v>
      </c>
      <c r="B13" s="34" t="s">
        <v>56</v>
      </c>
      <c r="C13" s="24" t="s">
        <v>66</v>
      </c>
      <c r="D13" s="35" t="s">
        <v>71</v>
      </c>
      <c r="E13" s="26">
        <v>79</v>
      </c>
      <c r="F13" s="27" t="str">
        <f t="shared" si="0"/>
        <v>+</v>
      </c>
      <c r="G13" s="28">
        <v>51</v>
      </c>
      <c r="H13" s="29" t="str">
        <f t="shared" si="1"/>
        <v>=130</v>
      </c>
      <c r="I13" s="26">
        <v>83</v>
      </c>
      <c r="J13" s="27" t="str">
        <f t="shared" si="10"/>
        <v>+</v>
      </c>
      <c r="K13" s="28">
        <v>36</v>
      </c>
      <c r="L13" s="29" t="str">
        <f t="shared" si="2"/>
        <v>=119</v>
      </c>
      <c r="M13" s="26">
        <v>98</v>
      </c>
      <c r="N13" s="27" t="str">
        <f t="shared" si="3"/>
        <v>+</v>
      </c>
      <c r="O13" s="28">
        <v>45</v>
      </c>
      <c r="P13" s="29" t="str">
        <f t="shared" si="4"/>
        <v>=143</v>
      </c>
      <c r="Q13" s="30">
        <v>75</v>
      </c>
      <c r="R13" s="27" t="str">
        <f t="shared" si="5"/>
        <v>+</v>
      </c>
      <c r="S13" s="28">
        <v>27</v>
      </c>
      <c r="T13" s="31" t="str">
        <f t="shared" si="6"/>
        <v>=102</v>
      </c>
      <c r="U13" s="32">
        <f t="shared" si="7"/>
        <v>335</v>
      </c>
      <c r="V13" s="32">
        <f t="shared" si="8"/>
        <v>159</v>
      </c>
      <c r="W13" s="32">
        <f t="shared" si="9"/>
        <v>494</v>
      </c>
      <c r="X13" s="33">
        <v>4</v>
      </c>
    </row>
    <row r="14" spans="1:24" ht="18.75" customHeight="1">
      <c r="A14" s="22" t="s">
        <v>6</v>
      </c>
      <c r="B14" s="34" t="s">
        <v>60</v>
      </c>
      <c r="C14" s="24" t="s">
        <v>68</v>
      </c>
      <c r="D14" s="35" t="s">
        <v>71</v>
      </c>
      <c r="E14" s="26">
        <v>82</v>
      </c>
      <c r="F14" s="27" t="str">
        <f t="shared" si="0"/>
        <v>+</v>
      </c>
      <c r="G14" s="28">
        <v>42</v>
      </c>
      <c r="H14" s="29" t="str">
        <f t="shared" si="1"/>
        <v>=124</v>
      </c>
      <c r="I14" s="26">
        <v>91</v>
      </c>
      <c r="J14" s="27" t="str">
        <f t="shared" si="10"/>
        <v>+</v>
      </c>
      <c r="K14" s="28">
        <v>40</v>
      </c>
      <c r="L14" s="29" t="str">
        <f t="shared" si="2"/>
        <v>=131</v>
      </c>
      <c r="M14" s="26">
        <v>78</v>
      </c>
      <c r="N14" s="27" t="str">
        <f t="shared" si="3"/>
        <v>+</v>
      </c>
      <c r="O14" s="28">
        <v>45</v>
      </c>
      <c r="P14" s="29" t="str">
        <f t="shared" si="4"/>
        <v>=123</v>
      </c>
      <c r="Q14" s="30">
        <v>72</v>
      </c>
      <c r="R14" s="27" t="str">
        <f t="shared" si="5"/>
        <v>+</v>
      </c>
      <c r="S14" s="28">
        <v>43</v>
      </c>
      <c r="T14" s="31" t="str">
        <f t="shared" si="6"/>
        <v>=115</v>
      </c>
      <c r="U14" s="32">
        <f t="shared" si="7"/>
        <v>323</v>
      </c>
      <c r="V14" s="32">
        <f t="shared" si="8"/>
        <v>170</v>
      </c>
      <c r="W14" s="32">
        <f t="shared" si="9"/>
        <v>493</v>
      </c>
      <c r="X14" s="33">
        <v>2</v>
      </c>
    </row>
    <row r="15" spans="1:24" ht="18.75" customHeight="1">
      <c r="A15" s="22" t="s">
        <v>7</v>
      </c>
      <c r="B15" s="34" t="s">
        <v>52</v>
      </c>
      <c r="C15" s="24" t="s">
        <v>62</v>
      </c>
      <c r="D15" s="35" t="s">
        <v>70</v>
      </c>
      <c r="E15" s="26">
        <v>91</v>
      </c>
      <c r="F15" s="27" t="s">
        <v>50</v>
      </c>
      <c r="G15" s="28">
        <v>36</v>
      </c>
      <c r="H15" s="29" t="str">
        <f t="shared" si="1"/>
        <v>=127</v>
      </c>
      <c r="I15" s="26">
        <v>80</v>
      </c>
      <c r="J15" s="27" t="str">
        <f t="shared" si="10"/>
        <v>+</v>
      </c>
      <c r="K15" s="28">
        <v>51</v>
      </c>
      <c r="L15" s="29" t="str">
        <f t="shared" si="2"/>
        <v>=131</v>
      </c>
      <c r="M15" s="26">
        <v>77</v>
      </c>
      <c r="N15" s="27" t="str">
        <f t="shared" si="3"/>
        <v>+</v>
      </c>
      <c r="O15" s="28">
        <v>33</v>
      </c>
      <c r="P15" s="29" t="str">
        <f t="shared" si="4"/>
        <v>=110</v>
      </c>
      <c r="Q15" s="30">
        <v>95</v>
      </c>
      <c r="R15" s="27" t="str">
        <f t="shared" si="5"/>
        <v>+</v>
      </c>
      <c r="S15" s="28">
        <v>26</v>
      </c>
      <c r="T15" s="31" t="str">
        <f t="shared" si="6"/>
        <v>=121</v>
      </c>
      <c r="U15" s="32">
        <f t="shared" si="7"/>
        <v>343</v>
      </c>
      <c r="V15" s="32">
        <f t="shared" si="8"/>
        <v>146</v>
      </c>
      <c r="W15" s="32">
        <f t="shared" si="9"/>
        <v>489</v>
      </c>
      <c r="X15" s="33">
        <v>9</v>
      </c>
    </row>
    <row r="16" spans="1:24" ht="18.75" customHeight="1">
      <c r="A16" s="22" t="s">
        <v>8</v>
      </c>
      <c r="B16" s="34" t="s">
        <v>54</v>
      </c>
      <c r="C16" s="24" t="s">
        <v>64</v>
      </c>
      <c r="D16" s="35" t="s">
        <v>71</v>
      </c>
      <c r="E16" s="26">
        <v>77</v>
      </c>
      <c r="F16" s="27" t="str">
        <f aca="true" t="shared" si="11" ref="F16:F23">"+"</f>
        <v>+</v>
      </c>
      <c r="G16" s="28">
        <v>36</v>
      </c>
      <c r="H16" s="29" t="str">
        <f t="shared" si="1"/>
        <v>=113</v>
      </c>
      <c r="I16" s="26">
        <v>97</v>
      </c>
      <c r="J16" s="27" t="str">
        <f t="shared" si="10"/>
        <v>+</v>
      </c>
      <c r="K16" s="28">
        <v>26</v>
      </c>
      <c r="L16" s="29" t="str">
        <f t="shared" si="2"/>
        <v>=123</v>
      </c>
      <c r="M16" s="26">
        <v>88</v>
      </c>
      <c r="N16" s="27" t="str">
        <f t="shared" si="3"/>
        <v>+</v>
      </c>
      <c r="O16" s="28">
        <v>36</v>
      </c>
      <c r="P16" s="29" t="str">
        <f t="shared" si="4"/>
        <v>=124</v>
      </c>
      <c r="Q16" s="30">
        <v>82</v>
      </c>
      <c r="R16" s="27" t="str">
        <f t="shared" si="5"/>
        <v>+</v>
      </c>
      <c r="S16" s="28">
        <v>43</v>
      </c>
      <c r="T16" s="31" t="str">
        <f t="shared" si="6"/>
        <v>=125</v>
      </c>
      <c r="U16" s="32">
        <f t="shared" si="7"/>
        <v>344</v>
      </c>
      <c r="V16" s="32">
        <f t="shared" si="8"/>
        <v>141</v>
      </c>
      <c r="W16" s="32">
        <f t="shared" si="9"/>
        <v>485</v>
      </c>
      <c r="X16" s="33">
        <v>8</v>
      </c>
    </row>
    <row r="17" spans="1:24" ht="18.75" customHeight="1">
      <c r="A17" s="22" t="s">
        <v>9</v>
      </c>
      <c r="B17" s="34" t="s">
        <v>55</v>
      </c>
      <c r="C17" s="24" t="s">
        <v>65</v>
      </c>
      <c r="D17" s="35" t="s">
        <v>71</v>
      </c>
      <c r="E17" s="26">
        <v>83</v>
      </c>
      <c r="F17" s="27" t="str">
        <f t="shared" si="11"/>
        <v>+</v>
      </c>
      <c r="G17" s="28">
        <v>33</v>
      </c>
      <c r="H17" s="29" t="str">
        <f t="shared" si="1"/>
        <v>=116</v>
      </c>
      <c r="I17" s="26">
        <v>85</v>
      </c>
      <c r="J17" s="27" t="str">
        <f t="shared" si="10"/>
        <v>+</v>
      </c>
      <c r="K17" s="28">
        <v>26</v>
      </c>
      <c r="L17" s="29" t="str">
        <f t="shared" si="2"/>
        <v>=111</v>
      </c>
      <c r="M17" s="26">
        <v>75</v>
      </c>
      <c r="N17" s="27" t="str">
        <f t="shared" si="3"/>
        <v>+</v>
      </c>
      <c r="O17" s="28">
        <v>43</v>
      </c>
      <c r="P17" s="29" t="str">
        <f t="shared" si="4"/>
        <v>=118</v>
      </c>
      <c r="Q17" s="30">
        <v>96</v>
      </c>
      <c r="R17" s="27" t="str">
        <f t="shared" si="5"/>
        <v>+</v>
      </c>
      <c r="S17" s="28">
        <v>35</v>
      </c>
      <c r="T17" s="31" t="str">
        <f t="shared" si="6"/>
        <v>=131</v>
      </c>
      <c r="U17" s="32">
        <f t="shared" si="7"/>
        <v>339</v>
      </c>
      <c r="V17" s="32">
        <f t="shared" si="8"/>
        <v>137</v>
      </c>
      <c r="W17" s="32">
        <f t="shared" si="9"/>
        <v>476</v>
      </c>
      <c r="X17" s="33">
        <v>5</v>
      </c>
    </row>
    <row r="18" spans="1:24" ht="18.75" customHeight="1">
      <c r="A18" s="22" t="s">
        <v>10</v>
      </c>
      <c r="B18" s="34"/>
      <c r="C18" s="24"/>
      <c r="D18" s="35"/>
      <c r="E18" s="26"/>
      <c r="F18" s="27" t="str">
        <f t="shared" si="11"/>
        <v>+</v>
      </c>
      <c r="G18" s="28"/>
      <c r="H18" s="29" t="str">
        <f t="shared" si="1"/>
        <v>=0</v>
      </c>
      <c r="I18" s="26"/>
      <c r="J18" s="27" t="str">
        <f t="shared" si="10"/>
        <v>+</v>
      </c>
      <c r="K18" s="28"/>
      <c r="L18" s="29" t="str">
        <f t="shared" si="2"/>
        <v>=0</v>
      </c>
      <c r="M18" s="26"/>
      <c r="N18" s="27" t="str">
        <f t="shared" si="3"/>
        <v>+</v>
      </c>
      <c r="O18" s="28"/>
      <c r="P18" s="29" t="str">
        <f t="shared" si="4"/>
        <v>=0</v>
      </c>
      <c r="Q18" s="30"/>
      <c r="R18" s="27" t="str">
        <f t="shared" si="5"/>
        <v>+</v>
      </c>
      <c r="S18" s="28"/>
      <c r="T18" s="31" t="str">
        <f t="shared" si="6"/>
        <v>=0</v>
      </c>
      <c r="U18" s="32">
        <f t="shared" si="7"/>
        <v>0</v>
      </c>
      <c r="V18" s="32">
        <f t="shared" si="8"/>
        <v>0</v>
      </c>
      <c r="W18" s="32">
        <f t="shared" si="9"/>
        <v>0</v>
      </c>
      <c r="X18" s="33"/>
    </row>
    <row r="19" spans="1:24" ht="18.75" customHeight="1">
      <c r="A19" s="22" t="s">
        <v>11</v>
      </c>
      <c r="B19" s="34"/>
      <c r="C19" s="24"/>
      <c r="D19" s="35"/>
      <c r="E19" s="26"/>
      <c r="F19" s="27" t="str">
        <f t="shared" si="11"/>
        <v>+</v>
      </c>
      <c r="G19" s="28"/>
      <c r="H19" s="29" t="str">
        <f t="shared" si="1"/>
        <v>=0</v>
      </c>
      <c r="I19" s="26"/>
      <c r="J19" s="27" t="str">
        <f t="shared" si="10"/>
        <v>+</v>
      </c>
      <c r="K19" s="28"/>
      <c r="L19" s="29" t="str">
        <f t="shared" si="2"/>
        <v>=0</v>
      </c>
      <c r="M19" s="26"/>
      <c r="N19" s="27" t="str">
        <f t="shared" si="3"/>
        <v>+</v>
      </c>
      <c r="O19" s="28"/>
      <c r="P19" s="29" t="str">
        <f t="shared" si="4"/>
        <v>=0</v>
      </c>
      <c r="Q19" s="30"/>
      <c r="R19" s="27" t="str">
        <f t="shared" si="5"/>
        <v>+</v>
      </c>
      <c r="S19" s="28"/>
      <c r="T19" s="31" t="str">
        <f t="shared" si="6"/>
        <v>=0</v>
      </c>
      <c r="U19" s="32">
        <f t="shared" si="7"/>
        <v>0</v>
      </c>
      <c r="V19" s="32">
        <f t="shared" si="8"/>
        <v>0</v>
      </c>
      <c r="W19" s="32">
        <f t="shared" si="9"/>
        <v>0</v>
      </c>
      <c r="X19" s="33"/>
    </row>
    <row r="20" spans="1:24" ht="18.75" customHeight="1">
      <c r="A20" s="22" t="s">
        <v>12</v>
      </c>
      <c r="B20" s="34"/>
      <c r="C20" s="24"/>
      <c r="D20" s="35"/>
      <c r="E20" s="26"/>
      <c r="F20" s="27" t="str">
        <f t="shared" si="11"/>
        <v>+</v>
      </c>
      <c r="G20" s="28"/>
      <c r="H20" s="29" t="str">
        <f t="shared" si="1"/>
        <v>=0</v>
      </c>
      <c r="I20" s="26"/>
      <c r="J20" s="27" t="str">
        <f t="shared" si="10"/>
        <v>+</v>
      </c>
      <c r="K20" s="28"/>
      <c r="L20" s="29" t="str">
        <f t="shared" si="2"/>
        <v>=0</v>
      </c>
      <c r="M20" s="26"/>
      <c r="N20" s="27" t="str">
        <f t="shared" si="3"/>
        <v>+</v>
      </c>
      <c r="O20" s="28"/>
      <c r="P20" s="29" t="str">
        <f t="shared" si="4"/>
        <v>=0</v>
      </c>
      <c r="Q20" s="30"/>
      <c r="R20" s="27" t="str">
        <f t="shared" si="5"/>
        <v>+</v>
      </c>
      <c r="S20" s="28"/>
      <c r="T20" s="31" t="str">
        <f t="shared" si="6"/>
        <v>=0</v>
      </c>
      <c r="U20" s="32">
        <f t="shared" si="7"/>
        <v>0</v>
      </c>
      <c r="V20" s="32">
        <f t="shared" si="8"/>
        <v>0</v>
      </c>
      <c r="W20" s="32">
        <f t="shared" si="9"/>
        <v>0</v>
      </c>
      <c r="X20" s="33"/>
    </row>
    <row r="21" spans="1:24" ht="18.75" customHeight="1">
      <c r="A21" s="22" t="s">
        <v>13</v>
      </c>
      <c r="B21" s="34"/>
      <c r="C21" s="24"/>
      <c r="D21" s="35"/>
      <c r="E21" s="26"/>
      <c r="F21" s="27" t="str">
        <f t="shared" si="11"/>
        <v>+</v>
      </c>
      <c r="G21" s="28"/>
      <c r="H21" s="29" t="str">
        <f t="shared" si="1"/>
        <v>=0</v>
      </c>
      <c r="I21" s="26"/>
      <c r="J21" s="27" t="str">
        <f t="shared" si="10"/>
        <v>+</v>
      </c>
      <c r="K21" s="28"/>
      <c r="L21" s="29" t="str">
        <f t="shared" si="2"/>
        <v>=0</v>
      </c>
      <c r="M21" s="26"/>
      <c r="N21" s="27" t="str">
        <f t="shared" si="3"/>
        <v>+</v>
      </c>
      <c r="O21" s="28"/>
      <c r="P21" s="29" t="str">
        <f t="shared" si="4"/>
        <v>=0</v>
      </c>
      <c r="Q21" s="30"/>
      <c r="R21" s="27" t="str">
        <f t="shared" si="5"/>
        <v>+</v>
      </c>
      <c r="S21" s="28"/>
      <c r="T21" s="31" t="str">
        <f t="shared" si="6"/>
        <v>=0</v>
      </c>
      <c r="U21" s="32">
        <f t="shared" si="7"/>
        <v>0</v>
      </c>
      <c r="V21" s="32">
        <f t="shared" si="8"/>
        <v>0</v>
      </c>
      <c r="W21" s="32">
        <f t="shared" si="9"/>
        <v>0</v>
      </c>
      <c r="X21" s="33"/>
    </row>
    <row r="22" spans="1:24" ht="18.75" customHeight="1">
      <c r="A22" s="22" t="s">
        <v>14</v>
      </c>
      <c r="B22" s="34"/>
      <c r="C22" s="24"/>
      <c r="D22" s="35"/>
      <c r="E22" s="26"/>
      <c r="F22" s="27" t="str">
        <f t="shared" si="11"/>
        <v>+</v>
      </c>
      <c r="G22" s="28"/>
      <c r="H22" s="29" t="str">
        <f t="shared" si="1"/>
        <v>=0</v>
      </c>
      <c r="I22" s="26"/>
      <c r="J22" s="27" t="str">
        <f t="shared" si="10"/>
        <v>+</v>
      </c>
      <c r="K22" s="28"/>
      <c r="L22" s="29" t="str">
        <f t="shared" si="2"/>
        <v>=0</v>
      </c>
      <c r="M22" s="26"/>
      <c r="N22" s="27" t="str">
        <f t="shared" si="3"/>
        <v>+</v>
      </c>
      <c r="O22" s="28"/>
      <c r="P22" s="29" t="str">
        <f t="shared" si="4"/>
        <v>=0</v>
      </c>
      <c r="Q22" s="30"/>
      <c r="R22" s="27" t="str">
        <f t="shared" si="5"/>
        <v>+</v>
      </c>
      <c r="S22" s="28"/>
      <c r="T22" s="31" t="str">
        <f t="shared" si="6"/>
        <v>=0</v>
      </c>
      <c r="U22" s="32">
        <f t="shared" si="7"/>
        <v>0</v>
      </c>
      <c r="V22" s="32">
        <f t="shared" si="8"/>
        <v>0</v>
      </c>
      <c r="W22" s="32">
        <f t="shared" si="9"/>
        <v>0</v>
      </c>
      <c r="X22" s="33"/>
    </row>
    <row r="23" spans="1:24" ht="18.75" customHeight="1" thickBot="1">
      <c r="A23" s="37" t="s">
        <v>15</v>
      </c>
      <c r="B23" s="38"/>
      <c r="C23" s="39"/>
      <c r="D23" s="40"/>
      <c r="E23" s="41"/>
      <c r="F23" s="42" t="str">
        <f t="shared" si="11"/>
        <v>+</v>
      </c>
      <c r="G23" s="43"/>
      <c r="H23" s="44" t="str">
        <f t="shared" si="1"/>
        <v>=0</v>
      </c>
      <c r="I23" s="41"/>
      <c r="J23" s="42" t="str">
        <f t="shared" si="10"/>
        <v>+</v>
      </c>
      <c r="K23" s="43"/>
      <c r="L23" s="44" t="str">
        <f t="shared" si="2"/>
        <v>=0</v>
      </c>
      <c r="M23" s="41"/>
      <c r="N23" s="42" t="str">
        <f t="shared" si="3"/>
        <v>+</v>
      </c>
      <c r="O23" s="43"/>
      <c r="P23" s="44" t="str">
        <f t="shared" si="4"/>
        <v>=0</v>
      </c>
      <c r="Q23" s="45"/>
      <c r="R23" s="42" t="str">
        <f t="shared" si="5"/>
        <v>+</v>
      </c>
      <c r="S23" s="43"/>
      <c r="T23" s="46" t="str">
        <f t="shared" si="6"/>
        <v>=0</v>
      </c>
      <c r="U23" s="47">
        <f t="shared" si="7"/>
        <v>0</v>
      </c>
      <c r="V23" s="47">
        <f t="shared" si="8"/>
        <v>0</v>
      </c>
      <c r="W23" s="47">
        <f t="shared" si="9"/>
        <v>0</v>
      </c>
      <c r="X23" s="48"/>
    </row>
    <row r="24" spans="1:24" ht="15" customHeight="1">
      <c r="A24" s="49" t="s">
        <v>38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1"/>
      <c r="R24" s="51"/>
      <c r="S24" s="51"/>
      <c r="T24" s="51"/>
      <c r="U24" s="51"/>
      <c r="V24" s="51"/>
      <c r="W24" s="51"/>
      <c r="X24" s="51"/>
    </row>
    <row r="25" spans="1:24" ht="15" customHeight="1">
      <c r="A25" s="50" t="s">
        <v>39</v>
      </c>
      <c r="B25" s="50"/>
      <c r="C25" s="50"/>
      <c r="D25" s="50"/>
      <c r="E25" s="50"/>
      <c r="F25" s="50"/>
      <c r="G25" s="50"/>
      <c r="H25" s="50"/>
      <c r="I25" s="50"/>
      <c r="J25" s="52"/>
      <c r="K25" s="52"/>
      <c r="L25" s="114"/>
      <c r="M25" s="114"/>
      <c r="N25" s="114"/>
      <c r="O25" s="114"/>
      <c r="P25" s="114"/>
      <c r="Q25" s="51"/>
      <c r="R25" s="51"/>
      <c r="S25" s="51"/>
      <c r="T25" s="51"/>
      <c r="U25" s="51"/>
      <c r="V25" s="51"/>
      <c r="W25" s="51"/>
      <c r="X25" s="51"/>
    </row>
    <row r="26" spans="1:24" ht="15" customHeight="1">
      <c r="A26" s="50" t="s">
        <v>40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1"/>
      <c r="R26" s="51"/>
      <c r="S26" s="51"/>
      <c r="T26" s="51"/>
      <c r="U26" s="51"/>
      <c r="V26" s="51"/>
      <c r="W26" s="51"/>
      <c r="X26" s="51"/>
    </row>
    <row r="27" spans="1:26" ht="15" customHeight="1">
      <c r="A27" s="50" t="s">
        <v>41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2"/>
      <c r="T27" s="52" t="s">
        <v>42</v>
      </c>
      <c r="U27" s="53"/>
      <c r="V27" s="53"/>
      <c r="W27" s="53"/>
      <c r="X27" s="53"/>
      <c r="Y27" s="54"/>
      <c r="Z27" s="55"/>
    </row>
    <row r="28" spans="1:24" ht="15" customHeight="1">
      <c r="A28" s="50" t="s">
        <v>43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1"/>
      <c r="R28" s="51"/>
      <c r="S28" s="51"/>
      <c r="T28" s="51"/>
      <c r="U28" s="51"/>
      <c r="V28" s="51"/>
      <c r="W28" s="51"/>
      <c r="X28" s="51"/>
    </row>
    <row r="29" spans="1:24" ht="15" customHeight="1">
      <c r="A29" s="50" t="s">
        <v>44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1"/>
      <c r="R29" s="51"/>
      <c r="S29" s="51"/>
      <c r="T29" s="51"/>
      <c r="U29" s="51"/>
      <c r="V29" s="51"/>
      <c r="W29" s="51"/>
      <c r="X29" s="51"/>
    </row>
    <row r="30" spans="1:24" ht="15" customHeight="1">
      <c r="A30" s="51"/>
      <c r="B30" s="51"/>
      <c r="C30" s="51"/>
      <c r="D30" s="51"/>
      <c r="E30" s="51"/>
      <c r="F30" s="56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</row>
    <row r="31" spans="1:24" ht="15" customHeight="1">
      <c r="A31" s="51"/>
      <c r="B31" s="51"/>
      <c r="C31" s="51"/>
      <c r="D31" s="51"/>
      <c r="E31" s="51"/>
      <c r="F31" s="56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</row>
    <row r="32" spans="1:24" ht="12.75">
      <c r="A32" s="51"/>
      <c r="B32" s="51"/>
      <c r="C32" s="51"/>
      <c r="D32" s="51"/>
      <c r="E32" s="51"/>
      <c r="F32" s="56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</row>
    <row r="33" spans="1:24" ht="12.75">
      <c r="A33" s="51"/>
      <c r="B33" s="51"/>
      <c r="C33" s="51"/>
      <c r="D33" s="51"/>
      <c r="E33" s="51"/>
      <c r="F33" s="56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</row>
    <row r="34" spans="1:24" ht="12.75">
      <c r="A34" s="51"/>
      <c r="B34" s="51"/>
      <c r="C34" s="51"/>
      <c r="D34" s="51"/>
      <c r="E34" s="51"/>
      <c r="F34" s="56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</row>
    <row r="35" spans="1:24" ht="12.75">
      <c r="A35" s="51"/>
      <c r="B35" s="51"/>
      <c r="C35" s="51"/>
      <c r="D35" s="51"/>
      <c r="E35" s="51"/>
      <c r="F35" s="56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</row>
    <row r="36" spans="1:24" ht="12.75">
      <c r="A36" s="51"/>
      <c r="B36" s="51"/>
      <c r="C36" s="51"/>
      <c r="D36" s="51"/>
      <c r="E36" s="51"/>
      <c r="F36" s="56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</row>
    <row r="37" spans="1:24" ht="12.75">
      <c r="A37" s="51"/>
      <c r="B37" s="51"/>
      <c r="C37" s="51"/>
      <c r="D37" s="51"/>
      <c r="E37" s="51"/>
      <c r="F37" s="56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</row>
  </sheetData>
  <sheetProtection/>
  <mergeCells count="15">
    <mergeCell ref="T1:X2"/>
    <mergeCell ref="C5:H5"/>
    <mergeCell ref="I5:P5"/>
    <mergeCell ref="Q5:X5"/>
    <mergeCell ref="T4:X4"/>
    <mergeCell ref="L25:P25"/>
    <mergeCell ref="V3:X3"/>
    <mergeCell ref="A1:B4"/>
    <mergeCell ref="A5:B5"/>
    <mergeCell ref="A6:X6"/>
    <mergeCell ref="E7:H7"/>
    <mergeCell ref="I7:L7"/>
    <mergeCell ref="M7:P7"/>
    <mergeCell ref="Q7:T7"/>
    <mergeCell ref="C1:S4"/>
  </mergeCells>
  <printOptions/>
  <pageMargins left="0.7874015748031497" right="0.7874015748031497" top="0.24" bottom="0.21" header="0.19" footer="0.1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2"/>
  <sheetViews>
    <sheetView showGridLines="0" tabSelected="1" zoomScale="75" zoomScaleNormal="75" zoomScalePageLayoutView="0" workbookViewId="0" topLeftCell="A1">
      <selection activeCell="I12" sqref="I12"/>
    </sheetView>
  </sheetViews>
  <sheetFormatPr defaultColWidth="9.00390625" defaultRowHeight="12.75"/>
  <cols>
    <col min="1" max="1" width="7.375" style="59" customWidth="1"/>
    <col min="2" max="2" width="29.25390625" style="59" customWidth="1"/>
    <col min="3" max="3" width="24.75390625" style="59" customWidth="1"/>
    <col min="4" max="4" width="10.125" style="59" customWidth="1"/>
    <col min="5" max="5" width="10.375" style="59" customWidth="1"/>
    <col min="6" max="6" width="12.00390625" style="60" customWidth="1"/>
    <col min="7" max="16384" width="9.125" style="59" customWidth="1"/>
  </cols>
  <sheetData>
    <row r="3" spans="1:9" ht="38.25" customHeight="1">
      <c r="A3" s="157" t="s">
        <v>49</v>
      </c>
      <c r="B3" s="157"/>
      <c r="C3" s="157"/>
      <c r="D3" s="157"/>
      <c r="E3" s="157"/>
      <c r="F3" s="157"/>
      <c r="G3" s="58"/>
      <c r="H3" s="58"/>
      <c r="I3" s="58"/>
    </row>
    <row r="4" ht="16.5" customHeight="1"/>
    <row r="5" spans="1:9" ht="58.5" customHeight="1" thickBot="1">
      <c r="A5" s="158" t="s">
        <v>18</v>
      </c>
      <c r="B5" s="158"/>
      <c r="C5" s="158"/>
      <c r="D5" s="158"/>
      <c r="E5" s="158"/>
      <c r="F5" s="158"/>
      <c r="G5" s="76"/>
      <c r="H5" s="76"/>
      <c r="I5" s="76"/>
    </row>
    <row r="6" spans="1:6" s="67" customFormat="1" ht="30" customHeight="1" thickBot="1">
      <c r="A6" s="61" t="s">
        <v>45</v>
      </c>
      <c r="B6" s="62" t="s">
        <v>46</v>
      </c>
      <c r="C6" s="63" t="s">
        <v>47</v>
      </c>
      <c r="D6" s="64" t="s">
        <v>19</v>
      </c>
      <c r="E6" s="65" t="s">
        <v>20</v>
      </c>
      <c r="F6" s="66" t="s">
        <v>21</v>
      </c>
    </row>
    <row r="7" spans="1:6" s="71" customFormat="1" ht="24.75" customHeight="1" thickTop="1">
      <c r="A7" s="81" t="s">
        <v>0</v>
      </c>
      <c r="B7" s="82" t="str">
        <f>'muži 2013'!B8</f>
        <v>Josef Sitta</v>
      </c>
      <c r="C7" s="83" t="str">
        <f>'muži 2013'!D8</f>
        <v>Zábřeh</v>
      </c>
      <c r="D7" s="84">
        <f>'muži 2013'!U8</f>
        <v>369</v>
      </c>
      <c r="E7" s="85">
        <f>'muži 2013'!V8</f>
        <v>226</v>
      </c>
      <c r="F7" s="81">
        <f aca="true" t="shared" si="0" ref="F7:F22">SUM(D7:E7)</f>
        <v>595</v>
      </c>
    </row>
    <row r="8" spans="1:6" s="71" customFormat="1" ht="24.75" customHeight="1">
      <c r="A8" s="86" t="s">
        <v>1</v>
      </c>
      <c r="B8" s="82" t="str">
        <f>'muži 2013'!B9</f>
        <v>Milan Šula</v>
      </c>
      <c r="C8" s="68" t="str">
        <f>'muži 2013'!D9</f>
        <v>Zábřeh</v>
      </c>
      <c r="D8" s="69">
        <f>'muži 2013'!U9</f>
        <v>370</v>
      </c>
      <c r="E8" s="70">
        <f>'muži 2013'!V9</f>
        <v>203</v>
      </c>
      <c r="F8" s="77">
        <f t="shared" si="0"/>
        <v>573</v>
      </c>
    </row>
    <row r="9" spans="1:6" s="71" customFormat="1" ht="24.75" customHeight="1">
      <c r="A9" s="86" t="s">
        <v>2</v>
      </c>
      <c r="B9" s="82" t="str">
        <f>'muži 2013'!B10</f>
        <v>Martin Sitta</v>
      </c>
      <c r="C9" s="83" t="str">
        <f>'muži 2013'!D10</f>
        <v>Zábřeh</v>
      </c>
      <c r="D9" s="84">
        <f>'muži 2013'!U10</f>
        <v>368</v>
      </c>
      <c r="E9" s="85">
        <f>'muži 2013'!V10</f>
        <v>203</v>
      </c>
      <c r="F9" s="81">
        <f t="shared" si="0"/>
        <v>571</v>
      </c>
    </row>
    <row r="10" spans="1:6" s="71" customFormat="1" ht="24.75" customHeight="1">
      <c r="A10" s="86" t="s">
        <v>3</v>
      </c>
      <c r="B10" s="82" t="str">
        <f>'muži 2013'!B11</f>
        <v>Jaroslav Vymazal</v>
      </c>
      <c r="C10" s="93" t="str">
        <f>'muži 2013'!D11</f>
        <v>Šumperk</v>
      </c>
      <c r="D10" s="94">
        <f>'muži 2013'!U11</f>
        <v>361</v>
      </c>
      <c r="E10" s="95">
        <f>'muži 2013'!V11</f>
        <v>155</v>
      </c>
      <c r="F10" s="78">
        <f t="shared" si="0"/>
        <v>516</v>
      </c>
    </row>
    <row r="11" spans="1:6" s="71" customFormat="1" ht="24.75" customHeight="1">
      <c r="A11" s="81" t="s">
        <v>4</v>
      </c>
      <c r="B11" s="82" t="str">
        <f>'muži 2013'!B12</f>
        <v>Jiří Flídr</v>
      </c>
      <c r="C11" s="83" t="str">
        <f>'muži 2013'!D12</f>
        <v>Zábřeh</v>
      </c>
      <c r="D11" s="84">
        <f>'muži 2013'!U12</f>
        <v>354</v>
      </c>
      <c r="E11" s="85">
        <f>'muži 2013'!V12</f>
        <v>159</v>
      </c>
      <c r="F11" s="81">
        <f t="shared" si="0"/>
        <v>513</v>
      </c>
    </row>
    <row r="12" spans="1:11" s="71" customFormat="1" ht="24.75" customHeight="1" thickBot="1">
      <c r="A12" s="96" t="s">
        <v>5</v>
      </c>
      <c r="B12" s="92" t="str">
        <f>'muži 2013'!B14</f>
        <v>Miroslav Smrčka</v>
      </c>
      <c r="C12" s="88" t="str">
        <f>'muži 2013'!D14</f>
        <v>Šumperk</v>
      </c>
      <c r="D12" s="89">
        <f>'muži 2013'!U14</f>
        <v>323</v>
      </c>
      <c r="E12" s="90">
        <f>'muži 2013'!V14</f>
        <v>170</v>
      </c>
      <c r="F12" s="79">
        <f>SUM(D12:E12)</f>
        <v>493</v>
      </c>
      <c r="H12" s="72"/>
      <c r="I12" s="72"/>
      <c r="J12" s="72"/>
      <c r="K12" s="72"/>
    </row>
    <row r="13" spans="1:11" s="71" customFormat="1" ht="24.75" customHeight="1">
      <c r="A13" s="97" t="s">
        <v>6</v>
      </c>
      <c r="B13" s="98" t="str">
        <f>'muži 2013'!B13</f>
        <v>Jaromír Rabenseifner</v>
      </c>
      <c r="C13" s="99" t="str">
        <f>'muži 2013'!D13</f>
        <v>Šumperk</v>
      </c>
      <c r="D13" s="100">
        <f>'muži 2013'!U13</f>
        <v>335</v>
      </c>
      <c r="E13" s="101">
        <f>'muži 2013'!V13</f>
        <v>159</v>
      </c>
      <c r="F13" s="97">
        <f>SUM(D13:E13)</f>
        <v>494</v>
      </c>
      <c r="H13" s="72"/>
      <c r="I13" s="72"/>
      <c r="J13" s="72"/>
      <c r="K13" s="72"/>
    </row>
    <row r="14" spans="1:6" s="71" customFormat="1" ht="24.75" customHeight="1">
      <c r="A14" s="77" t="s">
        <v>7</v>
      </c>
      <c r="B14" s="82" t="str">
        <f>'muži 2013'!B15</f>
        <v>Jan Körner</v>
      </c>
      <c r="C14" s="68" t="str">
        <f>'muži 2013'!D15</f>
        <v>Zábřeh</v>
      </c>
      <c r="D14" s="69">
        <f>'muži 2013'!U15</f>
        <v>343</v>
      </c>
      <c r="E14" s="70">
        <f>'muži 2013'!V15</f>
        <v>146</v>
      </c>
      <c r="F14" s="77">
        <f t="shared" si="0"/>
        <v>489</v>
      </c>
    </row>
    <row r="15" spans="1:6" s="71" customFormat="1" ht="24.75" customHeight="1">
      <c r="A15" s="78" t="s">
        <v>8</v>
      </c>
      <c r="B15" s="82" t="str">
        <f>'muži 2013'!B16</f>
        <v>Gustav Vojtek</v>
      </c>
      <c r="C15" s="83" t="str">
        <f>'muži 2013'!D16</f>
        <v>Šumperk</v>
      </c>
      <c r="D15" s="84">
        <f>'muži 2013'!U16</f>
        <v>344</v>
      </c>
      <c r="E15" s="85">
        <f>'muži 2013'!V16</f>
        <v>141</v>
      </c>
      <c r="F15" s="81">
        <f t="shared" si="0"/>
        <v>485</v>
      </c>
    </row>
    <row r="16" spans="1:6" s="71" customFormat="1" ht="24.75" customHeight="1">
      <c r="A16" s="78" t="s">
        <v>9</v>
      </c>
      <c r="B16" s="82" t="str">
        <f>'muži 2013'!B17</f>
        <v>Pavel Heinisch</v>
      </c>
      <c r="C16" s="83" t="str">
        <f>'muži 2013'!D17</f>
        <v>Šumperk</v>
      </c>
      <c r="D16" s="84">
        <f>'muži 2013'!U17</f>
        <v>339</v>
      </c>
      <c r="E16" s="85">
        <f>'muži 2013'!V17</f>
        <v>137</v>
      </c>
      <c r="F16" s="81">
        <f t="shared" si="0"/>
        <v>476</v>
      </c>
    </row>
    <row r="17" spans="1:11" s="71" customFormat="1" ht="24.75" customHeight="1">
      <c r="A17" s="78" t="s">
        <v>10</v>
      </c>
      <c r="B17" s="82">
        <f>'muži 2013'!B18</f>
        <v>0</v>
      </c>
      <c r="C17" s="68">
        <f>'muži 2013'!D18</f>
        <v>0</v>
      </c>
      <c r="D17" s="69">
        <f>'muži 2013'!U18</f>
        <v>0</v>
      </c>
      <c r="E17" s="70">
        <f>'muži 2013'!V18</f>
        <v>0</v>
      </c>
      <c r="F17" s="77">
        <f t="shared" si="0"/>
        <v>0</v>
      </c>
      <c r="J17" s="72"/>
      <c r="K17" s="72"/>
    </row>
    <row r="18" spans="1:6" s="71" customFormat="1" ht="24.75" customHeight="1">
      <c r="A18" s="78" t="s">
        <v>11</v>
      </c>
      <c r="B18" s="82">
        <f>'muži 2013'!B19</f>
        <v>0</v>
      </c>
      <c r="C18" s="68">
        <f>'muži 2013'!D19</f>
        <v>0</v>
      </c>
      <c r="D18" s="69">
        <f>'muži 2013'!U19</f>
        <v>0</v>
      </c>
      <c r="E18" s="70">
        <f>'muži 2013'!V19</f>
        <v>0</v>
      </c>
      <c r="F18" s="77">
        <f t="shared" si="0"/>
        <v>0</v>
      </c>
    </row>
    <row r="19" spans="1:13" s="71" customFormat="1" ht="24.75" customHeight="1">
      <c r="A19" s="78" t="s">
        <v>12</v>
      </c>
      <c r="B19" s="82">
        <f>'muži 2013'!B20</f>
        <v>0</v>
      </c>
      <c r="C19" s="68">
        <f>'muži 2013'!D20</f>
        <v>0</v>
      </c>
      <c r="D19" s="69">
        <f>'muži 2013'!U20</f>
        <v>0</v>
      </c>
      <c r="E19" s="70">
        <f>'muži 2013'!V20</f>
        <v>0</v>
      </c>
      <c r="F19" s="77">
        <f t="shared" si="0"/>
        <v>0</v>
      </c>
      <c r="I19" s="72"/>
      <c r="J19" s="72"/>
      <c r="K19" s="72"/>
      <c r="L19" s="72"/>
      <c r="M19" s="72"/>
    </row>
    <row r="20" spans="1:13" s="71" customFormat="1" ht="24.75" customHeight="1">
      <c r="A20" s="78" t="s">
        <v>13</v>
      </c>
      <c r="B20" s="82">
        <f>'muži 2013'!B21</f>
        <v>0</v>
      </c>
      <c r="C20" s="68">
        <f>'muži 2013'!D21</f>
        <v>0</v>
      </c>
      <c r="D20" s="69">
        <f>'muži 2013'!U21</f>
        <v>0</v>
      </c>
      <c r="E20" s="70">
        <f>'muži 2013'!V21</f>
        <v>0</v>
      </c>
      <c r="F20" s="77">
        <f>SUM(D20:E20)</f>
        <v>0</v>
      </c>
      <c r="I20" s="72"/>
      <c r="J20" s="72"/>
      <c r="K20" s="72"/>
      <c r="L20" s="72"/>
      <c r="M20" s="72"/>
    </row>
    <row r="21" spans="1:13" s="71" customFormat="1" ht="24.75" customHeight="1">
      <c r="A21" s="78" t="s">
        <v>14</v>
      </c>
      <c r="B21" s="82">
        <f>'muži 2013'!B22</f>
        <v>0</v>
      </c>
      <c r="C21" s="83">
        <f>'muži 2013'!D22</f>
        <v>0</v>
      </c>
      <c r="D21" s="84">
        <f>'muži 2013'!U22</f>
        <v>0</v>
      </c>
      <c r="E21" s="85">
        <f>'muži 2013'!V22</f>
        <v>0</v>
      </c>
      <c r="F21" s="81">
        <f t="shared" si="0"/>
        <v>0</v>
      </c>
      <c r="I21" s="72"/>
      <c r="J21" s="72"/>
      <c r="K21" s="72"/>
      <c r="L21" s="72"/>
      <c r="M21" s="72"/>
    </row>
    <row r="22" spans="1:13" s="71" customFormat="1" ht="24.75" customHeight="1" thickBot="1">
      <c r="A22" s="79" t="s">
        <v>15</v>
      </c>
      <c r="B22" s="91">
        <f>'muži 2013'!B23</f>
        <v>0</v>
      </c>
      <c r="C22" s="73">
        <f>'muži 2013'!D23</f>
        <v>0</v>
      </c>
      <c r="D22" s="74">
        <f>'muži 2013'!U23</f>
        <v>0</v>
      </c>
      <c r="E22" s="75">
        <f>'muži 2013'!V23</f>
        <v>0</v>
      </c>
      <c r="F22" s="80">
        <f t="shared" si="0"/>
        <v>0</v>
      </c>
      <c r="I22" s="72"/>
      <c r="J22" s="72"/>
      <c r="K22" s="72"/>
      <c r="L22" s="72"/>
      <c r="M22" s="72"/>
    </row>
  </sheetData>
  <sheetProtection/>
  <mergeCells count="2">
    <mergeCell ref="A3:F3"/>
    <mergeCell ref="A5:F5"/>
  </mergeCells>
  <printOptions horizontalCentered="1"/>
  <pageMargins left="0.39" right="0.4724409448818898" top="0.77" bottom="0.31496062992125984" header="0.31" footer="0.6"/>
  <pageSetup horizontalDpi="600" verticalDpi="600" orientation="portrait" paperSize="9" r:id="rId3"/>
  <legacyDrawing r:id="rId2"/>
  <oleObjects>
    <oleObject progId="Document" shapeId="2000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Z37"/>
  <sheetViews>
    <sheetView showGridLines="0" zoomScalePageLayoutView="0" workbookViewId="0" topLeftCell="A1">
      <selection activeCell="AA12" sqref="AA12"/>
    </sheetView>
  </sheetViews>
  <sheetFormatPr defaultColWidth="9.00390625" defaultRowHeight="12.75"/>
  <cols>
    <col min="1" max="1" width="5.625" style="1" customWidth="1"/>
    <col min="2" max="2" width="21.875" style="1" customWidth="1"/>
    <col min="3" max="3" width="8.75390625" style="1" customWidth="1"/>
    <col min="4" max="4" width="18.75390625" style="1" customWidth="1"/>
    <col min="5" max="5" width="3.625" style="1" customWidth="1"/>
    <col min="6" max="6" width="1.12109375" style="57" customWidth="1"/>
    <col min="7" max="7" width="2.875" style="1" customWidth="1"/>
    <col min="8" max="8" width="4.875" style="1" customWidth="1"/>
    <col min="9" max="9" width="3.75390625" style="1" customWidth="1"/>
    <col min="10" max="10" width="1.12109375" style="1" customWidth="1"/>
    <col min="11" max="11" width="2.875" style="1" customWidth="1"/>
    <col min="12" max="12" width="4.875" style="1" customWidth="1"/>
    <col min="13" max="13" width="3.75390625" style="1" customWidth="1"/>
    <col min="14" max="14" width="1.12109375" style="1" customWidth="1"/>
    <col min="15" max="15" width="2.875" style="1" customWidth="1"/>
    <col min="16" max="16" width="4.875" style="1" customWidth="1"/>
    <col min="17" max="17" width="3.75390625" style="1" customWidth="1"/>
    <col min="18" max="18" width="1.12109375" style="1" customWidth="1"/>
    <col min="19" max="19" width="2.875" style="1" customWidth="1"/>
    <col min="20" max="20" width="4.875" style="1" customWidth="1"/>
    <col min="21" max="22" width="5.875" style="1" customWidth="1"/>
    <col min="23" max="23" width="6.375" style="1" customWidth="1"/>
    <col min="24" max="24" width="5.25390625" style="1" customWidth="1"/>
    <col min="25" max="25" width="7.125" style="1" customWidth="1"/>
    <col min="26" max="16384" width="9.125" style="1" customWidth="1"/>
  </cols>
  <sheetData>
    <row r="1" spans="1:24" ht="21.75" customHeight="1">
      <c r="A1" s="118"/>
      <c r="B1" s="119"/>
      <c r="C1" s="132" t="s">
        <v>51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4"/>
      <c r="T1" s="141" t="s">
        <v>23</v>
      </c>
      <c r="U1" s="142"/>
      <c r="V1" s="142"/>
      <c r="W1" s="142"/>
      <c r="X1" s="143"/>
    </row>
    <row r="2" spans="1:24" ht="15" customHeight="1">
      <c r="A2" s="120"/>
      <c r="B2" s="121"/>
      <c r="C2" s="135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7"/>
      <c r="T2" s="144"/>
      <c r="U2" s="144"/>
      <c r="V2" s="144"/>
      <c r="W2" s="144"/>
      <c r="X2" s="145"/>
    </row>
    <row r="3" spans="1:24" ht="15" customHeight="1">
      <c r="A3" s="120"/>
      <c r="B3" s="121"/>
      <c r="C3" s="135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7"/>
      <c r="T3" s="2" t="s">
        <v>24</v>
      </c>
      <c r="U3" s="3"/>
      <c r="V3" s="115">
        <v>41300</v>
      </c>
      <c r="W3" s="116"/>
      <c r="X3" s="117"/>
    </row>
    <row r="4" spans="1:24" ht="15" customHeight="1" thickBot="1">
      <c r="A4" s="122"/>
      <c r="B4" s="123"/>
      <c r="C4" s="138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40"/>
      <c r="T4" s="154"/>
      <c r="U4" s="155"/>
      <c r="V4" s="155"/>
      <c r="W4" s="155"/>
      <c r="X4" s="156"/>
    </row>
    <row r="5" spans="1:24" ht="19.5" customHeight="1">
      <c r="A5" s="124" t="s">
        <v>25</v>
      </c>
      <c r="B5" s="125"/>
      <c r="C5" s="146" t="s">
        <v>16</v>
      </c>
      <c r="D5" s="147"/>
      <c r="E5" s="147"/>
      <c r="F5" s="147"/>
      <c r="G5" s="147"/>
      <c r="H5" s="148"/>
      <c r="I5" s="149" t="s">
        <v>26</v>
      </c>
      <c r="J5" s="150"/>
      <c r="K5" s="150"/>
      <c r="L5" s="150"/>
      <c r="M5" s="150"/>
      <c r="N5" s="150"/>
      <c r="O5" s="150"/>
      <c r="P5" s="150"/>
      <c r="Q5" s="146"/>
      <c r="R5" s="151"/>
      <c r="S5" s="151"/>
      <c r="T5" s="152"/>
      <c r="U5" s="152"/>
      <c r="V5" s="152"/>
      <c r="W5" s="152"/>
      <c r="X5" s="153"/>
    </row>
    <row r="6" spans="1:25" ht="15" customHeight="1" thickBot="1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8"/>
      <c r="Y6" s="4"/>
    </row>
    <row r="7" spans="1:24" s="9" customFormat="1" ht="15" customHeight="1" thickBot="1">
      <c r="A7" s="5" t="s">
        <v>22</v>
      </c>
      <c r="B7" s="6" t="s">
        <v>27</v>
      </c>
      <c r="C7" s="7" t="s">
        <v>28</v>
      </c>
      <c r="D7" s="6" t="s">
        <v>29</v>
      </c>
      <c r="E7" s="129" t="s">
        <v>30</v>
      </c>
      <c r="F7" s="130"/>
      <c r="G7" s="130"/>
      <c r="H7" s="131"/>
      <c r="I7" s="129" t="s">
        <v>31</v>
      </c>
      <c r="J7" s="130"/>
      <c r="K7" s="130"/>
      <c r="L7" s="131"/>
      <c r="M7" s="129" t="s">
        <v>32</v>
      </c>
      <c r="N7" s="130"/>
      <c r="O7" s="130"/>
      <c r="P7" s="131"/>
      <c r="Q7" s="130" t="s">
        <v>33</v>
      </c>
      <c r="R7" s="130"/>
      <c r="S7" s="130"/>
      <c r="T7" s="130"/>
      <c r="U7" s="6" t="s">
        <v>34</v>
      </c>
      <c r="V7" s="6" t="s">
        <v>35</v>
      </c>
      <c r="W7" s="6" t="s">
        <v>36</v>
      </c>
      <c r="X7" s="8" t="s">
        <v>37</v>
      </c>
    </row>
    <row r="8" spans="1:24" ht="18.75" customHeight="1">
      <c r="A8" s="10" t="s">
        <v>0</v>
      </c>
      <c r="B8" s="11" t="s">
        <v>78</v>
      </c>
      <c r="C8" s="12" t="s">
        <v>88</v>
      </c>
      <c r="D8" s="13" t="s">
        <v>76</v>
      </c>
      <c r="E8" s="14">
        <v>86</v>
      </c>
      <c r="F8" s="15" t="str">
        <f>"+"</f>
        <v>+</v>
      </c>
      <c r="G8" s="16">
        <v>48</v>
      </c>
      <c r="H8" s="17" t="str">
        <f aca="true" t="shared" si="0" ref="H8:H23">CONCATENATE("=",TEXT(E8+G8,0))</f>
        <v>=134</v>
      </c>
      <c r="I8" s="14">
        <v>86</v>
      </c>
      <c r="J8" s="15" t="str">
        <f aca="true" t="shared" si="1" ref="J8:J23">"+"</f>
        <v>+</v>
      </c>
      <c r="K8" s="16">
        <v>44</v>
      </c>
      <c r="L8" s="17" t="str">
        <f aca="true" t="shared" si="2" ref="L8:L23">CONCATENATE("=",TEXT(I8+K8,0))</f>
        <v>=130</v>
      </c>
      <c r="M8" s="14">
        <v>79</v>
      </c>
      <c r="N8" s="15" t="str">
        <f aca="true" t="shared" si="3" ref="N8:N23">"+"</f>
        <v>+</v>
      </c>
      <c r="O8" s="16">
        <v>44</v>
      </c>
      <c r="P8" s="17" t="str">
        <f aca="true" t="shared" si="4" ref="P8:P23">CONCATENATE("=",TEXT(M8+O8,0))</f>
        <v>=123</v>
      </c>
      <c r="Q8" s="18">
        <v>84</v>
      </c>
      <c r="R8" s="15" t="str">
        <f aca="true" t="shared" si="5" ref="R8:R23">"+"</f>
        <v>+</v>
      </c>
      <c r="S8" s="16">
        <v>41</v>
      </c>
      <c r="T8" s="19" t="str">
        <f aca="true" t="shared" si="6" ref="T8:T23">CONCATENATE("=",TEXT(Q8+S8,0))</f>
        <v>=125</v>
      </c>
      <c r="U8" s="20">
        <f aca="true" t="shared" si="7" ref="U8:U23">SUM(E8)+I8+M8+Q8</f>
        <v>335</v>
      </c>
      <c r="V8" s="20">
        <f aca="true" t="shared" si="8" ref="V8:V23">SUM(G8+K8+O8+S8)</f>
        <v>177</v>
      </c>
      <c r="W8" s="20">
        <f aca="true" t="shared" si="9" ref="W8:W23">SUM(U8:V8)</f>
        <v>512</v>
      </c>
      <c r="X8" s="21">
        <v>1</v>
      </c>
    </row>
    <row r="9" spans="1:24" ht="18.75" customHeight="1">
      <c r="A9" s="22" t="s">
        <v>1</v>
      </c>
      <c r="B9" s="23" t="s">
        <v>72</v>
      </c>
      <c r="C9" s="24" t="s">
        <v>74</v>
      </c>
      <c r="D9" s="25" t="s">
        <v>76</v>
      </c>
      <c r="E9" s="26">
        <v>77</v>
      </c>
      <c r="F9" s="27" t="s">
        <v>50</v>
      </c>
      <c r="G9" s="28">
        <v>26</v>
      </c>
      <c r="H9" s="29" t="str">
        <f t="shared" si="0"/>
        <v>=103</v>
      </c>
      <c r="I9" s="26">
        <v>83</v>
      </c>
      <c r="J9" s="27" t="str">
        <f t="shared" si="1"/>
        <v>+</v>
      </c>
      <c r="K9" s="28">
        <v>63</v>
      </c>
      <c r="L9" s="29" t="str">
        <f t="shared" si="2"/>
        <v>=146</v>
      </c>
      <c r="M9" s="26">
        <v>83</v>
      </c>
      <c r="N9" s="27" t="str">
        <f t="shared" si="3"/>
        <v>+</v>
      </c>
      <c r="O9" s="28">
        <v>36</v>
      </c>
      <c r="P9" s="29" t="str">
        <f t="shared" si="4"/>
        <v>=119</v>
      </c>
      <c r="Q9" s="30">
        <v>102</v>
      </c>
      <c r="R9" s="27" t="str">
        <f t="shared" si="5"/>
        <v>+</v>
      </c>
      <c r="S9" s="28">
        <v>36</v>
      </c>
      <c r="T9" s="31" t="str">
        <f t="shared" si="6"/>
        <v>=138</v>
      </c>
      <c r="U9" s="32">
        <f t="shared" si="7"/>
        <v>345</v>
      </c>
      <c r="V9" s="32">
        <f t="shared" si="8"/>
        <v>161</v>
      </c>
      <c r="W9" s="32">
        <f t="shared" si="9"/>
        <v>506</v>
      </c>
      <c r="X9" s="33">
        <v>8</v>
      </c>
    </row>
    <row r="10" spans="1:24" ht="18.75" customHeight="1">
      <c r="A10" s="22" t="s">
        <v>2</v>
      </c>
      <c r="B10" s="23" t="s">
        <v>82</v>
      </c>
      <c r="C10" s="24" t="s">
        <v>92</v>
      </c>
      <c r="D10" s="25" t="s">
        <v>70</v>
      </c>
      <c r="E10" s="26">
        <v>82</v>
      </c>
      <c r="F10" s="27" t="str">
        <f aca="true" t="shared" si="10" ref="F10:F23">"+"</f>
        <v>+</v>
      </c>
      <c r="G10" s="28">
        <v>52</v>
      </c>
      <c r="H10" s="29" t="str">
        <f t="shared" si="0"/>
        <v>=134</v>
      </c>
      <c r="I10" s="26">
        <v>83</v>
      </c>
      <c r="J10" s="36" t="str">
        <f t="shared" si="1"/>
        <v>+</v>
      </c>
      <c r="K10" s="28">
        <v>33</v>
      </c>
      <c r="L10" s="29" t="str">
        <f t="shared" si="2"/>
        <v>=116</v>
      </c>
      <c r="M10" s="26">
        <v>84</v>
      </c>
      <c r="N10" s="27" t="str">
        <f t="shared" si="3"/>
        <v>+</v>
      </c>
      <c r="O10" s="28">
        <v>44</v>
      </c>
      <c r="P10" s="29" t="str">
        <f t="shared" si="4"/>
        <v>=128</v>
      </c>
      <c r="Q10" s="30">
        <v>94</v>
      </c>
      <c r="R10" s="27" t="str">
        <f t="shared" si="5"/>
        <v>+</v>
      </c>
      <c r="S10" s="28">
        <v>31</v>
      </c>
      <c r="T10" s="31" t="str">
        <f t="shared" si="6"/>
        <v>=125</v>
      </c>
      <c r="U10" s="32">
        <f t="shared" si="7"/>
        <v>343</v>
      </c>
      <c r="V10" s="32">
        <f t="shared" si="8"/>
        <v>160</v>
      </c>
      <c r="W10" s="32">
        <f t="shared" si="9"/>
        <v>503</v>
      </c>
      <c r="X10" s="33">
        <v>8</v>
      </c>
    </row>
    <row r="11" spans="1:24" ht="18.75" customHeight="1" thickBot="1">
      <c r="A11" s="37" t="s">
        <v>3</v>
      </c>
      <c r="B11" s="38" t="s">
        <v>86</v>
      </c>
      <c r="C11" s="39" t="s">
        <v>98</v>
      </c>
      <c r="D11" s="40" t="s">
        <v>100</v>
      </c>
      <c r="E11" s="41">
        <v>90</v>
      </c>
      <c r="F11" s="42" t="str">
        <f t="shared" si="10"/>
        <v>+</v>
      </c>
      <c r="G11" s="43">
        <v>38</v>
      </c>
      <c r="H11" s="44" t="str">
        <f t="shared" si="0"/>
        <v>=128</v>
      </c>
      <c r="I11" s="41">
        <v>91</v>
      </c>
      <c r="J11" s="42" t="str">
        <f t="shared" si="1"/>
        <v>+</v>
      </c>
      <c r="K11" s="43">
        <v>25</v>
      </c>
      <c r="L11" s="44" t="str">
        <f t="shared" si="2"/>
        <v>=116</v>
      </c>
      <c r="M11" s="41">
        <v>85</v>
      </c>
      <c r="N11" s="42" t="str">
        <f t="shared" si="3"/>
        <v>+</v>
      </c>
      <c r="O11" s="43">
        <v>43</v>
      </c>
      <c r="P11" s="44" t="str">
        <f t="shared" si="4"/>
        <v>=128</v>
      </c>
      <c r="Q11" s="45">
        <v>84</v>
      </c>
      <c r="R11" s="42" t="str">
        <f t="shared" si="5"/>
        <v>+</v>
      </c>
      <c r="S11" s="43">
        <v>44</v>
      </c>
      <c r="T11" s="46" t="str">
        <f t="shared" si="6"/>
        <v>=128</v>
      </c>
      <c r="U11" s="47">
        <f t="shared" si="7"/>
        <v>350</v>
      </c>
      <c r="V11" s="47">
        <f t="shared" si="8"/>
        <v>150</v>
      </c>
      <c r="W11" s="47">
        <f t="shared" si="9"/>
        <v>500</v>
      </c>
      <c r="X11" s="48">
        <v>8</v>
      </c>
    </row>
    <row r="12" spans="1:24" ht="18.75" customHeight="1">
      <c r="A12" s="102" t="s">
        <v>4</v>
      </c>
      <c r="B12" s="103" t="s">
        <v>77</v>
      </c>
      <c r="C12" s="104" t="s">
        <v>87</v>
      </c>
      <c r="D12" s="105" t="s">
        <v>70</v>
      </c>
      <c r="E12" s="106">
        <v>89</v>
      </c>
      <c r="F12" s="107" t="str">
        <f t="shared" si="10"/>
        <v>+</v>
      </c>
      <c r="G12" s="108">
        <v>33</v>
      </c>
      <c r="H12" s="109" t="str">
        <f t="shared" si="0"/>
        <v>=122</v>
      </c>
      <c r="I12" s="106">
        <v>82</v>
      </c>
      <c r="J12" s="107" t="str">
        <f t="shared" si="1"/>
        <v>+</v>
      </c>
      <c r="K12" s="108">
        <v>34</v>
      </c>
      <c r="L12" s="109" t="str">
        <f t="shared" si="2"/>
        <v>=116</v>
      </c>
      <c r="M12" s="106">
        <v>82</v>
      </c>
      <c r="N12" s="107" t="str">
        <f t="shared" si="3"/>
        <v>+</v>
      </c>
      <c r="O12" s="108">
        <v>44</v>
      </c>
      <c r="P12" s="109" t="str">
        <f t="shared" si="4"/>
        <v>=126</v>
      </c>
      <c r="Q12" s="110">
        <v>86</v>
      </c>
      <c r="R12" s="107" t="str">
        <f t="shared" si="5"/>
        <v>+</v>
      </c>
      <c r="S12" s="108">
        <v>49</v>
      </c>
      <c r="T12" s="111" t="str">
        <f t="shared" si="6"/>
        <v>=135</v>
      </c>
      <c r="U12" s="112">
        <f t="shared" si="7"/>
        <v>339</v>
      </c>
      <c r="V12" s="112">
        <f t="shared" si="8"/>
        <v>160</v>
      </c>
      <c r="W12" s="112">
        <f t="shared" si="9"/>
        <v>499</v>
      </c>
      <c r="X12" s="113">
        <v>6</v>
      </c>
    </row>
    <row r="13" spans="1:24" ht="18.75" customHeight="1">
      <c r="A13" s="22" t="s">
        <v>5</v>
      </c>
      <c r="B13" s="34" t="s">
        <v>84</v>
      </c>
      <c r="C13" s="24" t="s">
        <v>94</v>
      </c>
      <c r="D13" s="35" t="s">
        <v>99</v>
      </c>
      <c r="E13" s="26">
        <v>76</v>
      </c>
      <c r="F13" s="27" t="str">
        <f t="shared" si="10"/>
        <v>+</v>
      </c>
      <c r="G13" s="28">
        <v>35</v>
      </c>
      <c r="H13" s="29" t="str">
        <f t="shared" si="0"/>
        <v>=111</v>
      </c>
      <c r="I13" s="26">
        <v>81</v>
      </c>
      <c r="J13" s="27" t="str">
        <f t="shared" si="1"/>
        <v>+</v>
      </c>
      <c r="K13" s="28">
        <v>34</v>
      </c>
      <c r="L13" s="29" t="str">
        <f t="shared" si="2"/>
        <v>=115</v>
      </c>
      <c r="M13" s="26">
        <v>87</v>
      </c>
      <c r="N13" s="27" t="str">
        <f t="shared" si="3"/>
        <v>+</v>
      </c>
      <c r="O13" s="28">
        <v>63</v>
      </c>
      <c r="P13" s="29" t="str">
        <f t="shared" si="4"/>
        <v>=150</v>
      </c>
      <c r="Q13" s="30">
        <v>84</v>
      </c>
      <c r="R13" s="27" t="str">
        <f t="shared" si="5"/>
        <v>+</v>
      </c>
      <c r="S13" s="28">
        <v>37</v>
      </c>
      <c r="T13" s="31" t="str">
        <f t="shared" si="6"/>
        <v>=121</v>
      </c>
      <c r="U13" s="32">
        <f t="shared" si="7"/>
        <v>328</v>
      </c>
      <c r="V13" s="32">
        <f t="shared" si="8"/>
        <v>169</v>
      </c>
      <c r="W13" s="32">
        <f t="shared" si="9"/>
        <v>497</v>
      </c>
      <c r="X13" s="33">
        <v>1</v>
      </c>
    </row>
    <row r="14" spans="1:24" ht="18.75" customHeight="1">
      <c r="A14" s="22" t="s">
        <v>6</v>
      </c>
      <c r="B14" s="34" t="s">
        <v>97</v>
      </c>
      <c r="C14" s="24" t="s">
        <v>96</v>
      </c>
      <c r="D14" s="35" t="s">
        <v>70</v>
      </c>
      <c r="E14" s="26">
        <v>84</v>
      </c>
      <c r="F14" s="27" t="str">
        <f t="shared" si="10"/>
        <v>+</v>
      </c>
      <c r="G14" s="28">
        <v>43</v>
      </c>
      <c r="H14" s="29" t="str">
        <f t="shared" si="0"/>
        <v>=127</v>
      </c>
      <c r="I14" s="26">
        <v>82</v>
      </c>
      <c r="J14" s="27" t="str">
        <f t="shared" si="1"/>
        <v>+</v>
      </c>
      <c r="K14" s="28">
        <v>43</v>
      </c>
      <c r="L14" s="29" t="str">
        <f t="shared" si="2"/>
        <v>=125</v>
      </c>
      <c r="M14" s="26">
        <v>86</v>
      </c>
      <c r="N14" s="27" t="str">
        <f t="shared" si="3"/>
        <v>+</v>
      </c>
      <c r="O14" s="28">
        <v>43</v>
      </c>
      <c r="P14" s="29" t="str">
        <f t="shared" si="4"/>
        <v>=129</v>
      </c>
      <c r="Q14" s="30">
        <v>78</v>
      </c>
      <c r="R14" s="27" t="str">
        <f t="shared" si="5"/>
        <v>+</v>
      </c>
      <c r="S14" s="28">
        <v>36</v>
      </c>
      <c r="T14" s="31" t="str">
        <f t="shared" si="6"/>
        <v>=114</v>
      </c>
      <c r="U14" s="32">
        <f t="shared" si="7"/>
        <v>330</v>
      </c>
      <c r="V14" s="32">
        <f t="shared" si="8"/>
        <v>165</v>
      </c>
      <c r="W14" s="32">
        <f t="shared" si="9"/>
        <v>495</v>
      </c>
      <c r="X14" s="33">
        <v>5</v>
      </c>
    </row>
    <row r="15" spans="1:24" ht="18.75" customHeight="1">
      <c r="A15" s="22" t="s">
        <v>7</v>
      </c>
      <c r="B15" s="34" t="s">
        <v>79</v>
      </c>
      <c r="C15" s="24" t="s">
        <v>89</v>
      </c>
      <c r="D15" s="35" t="s">
        <v>99</v>
      </c>
      <c r="E15" s="26">
        <v>63</v>
      </c>
      <c r="F15" s="27" t="str">
        <f t="shared" si="10"/>
        <v>+</v>
      </c>
      <c r="G15" s="28">
        <v>44</v>
      </c>
      <c r="H15" s="29" t="str">
        <f t="shared" si="0"/>
        <v>=107</v>
      </c>
      <c r="I15" s="26">
        <v>87</v>
      </c>
      <c r="J15" s="27" t="str">
        <f t="shared" si="1"/>
        <v>+</v>
      </c>
      <c r="K15" s="28">
        <v>45</v>
      </c>
      <c r="L15" s="29" t="str">
        <f t="shared" si="2"/>
        <v>=132</v>
      </c>
      <c r="M15" s="26">
        <v>87</v>
      </c>
      <c r="N15" s="27" t="str">
        <f t="shared" si="3"/>
        <v>+</v>
      </c>
      <c r="O15" s="28">
        <v>36</v>
      </c>
      <c r="P15" s="29" t="str">
        <f t="shared" si="4"/>
        <v>=123</v>
      </c>
      <c r="Q15" s="30">
        <v>91</v>
      </c>
      <c r="R15" s="27" t="str">
        <f t="shared" si="5"/>
        <v>+</v>
      </c>
      <c r="S15" s="28">
        <v>25</v>
      </c>
      <c r="T15" s="31" t="str">
        <f t="shared" si="6"/>
        <v>=116</v>
      </c>
      <c r="U15" s="32">
        <f t="shared" si="7"/>
        <v>328</v>
      </c>
      <c r="V15" s="32">
        <f t="shared" si="8"/>
        <v>150</v>
      </c>
      <c r="W15" s="32">
        <f t="shared" si="9"/>
        <v>478</v>
      </c>
      <c r="X15" s="33">
        <v>5</v>
      </c>
    </row>
    <row r="16" spans="1:24" ht="18.75" customHeight="1">
      <c r="A16" s="22" t="s">
        <v>8</v>
      </c>
      <c r="B16" s="34" t="s">
        <v>83</v>
      </c>
      <c r="C16" s="24" t="s">
        <v>93</v>
      </c>
      <c r="D16" s="35" t="s">
        <v>99</v>
      </c>
      <c r="E16" s="26">
        <v>68</v>
      </c>
      <c r="F16" s="27" t="str">
        <f t="shared" si="10"/>
        <v>+</v>
      </c>
      <c r="G16" s="28">
        <v>42</v>
      </c>
      <c r="H16" s="29" t="str">
        <f t="shared" si="0"/>
        <v>=110</v>
      </c>
      <c r="I16" s="26">
        <v>81</v>
      </c>
      <c r="J16" s="27" t="str">
        <f t="shared" si="1"/>
        <v>+</v>
      </c>
      <c r="K16" s="28">
        <v>33</v>
      </c>
      <c r="L16" s="29" t="str">
        <f t="shared" si="2"/>
        <v>=114</v>
      </c>
      <c r="M16" s="26">
        <v>87</v>
      </c>
      <c r="N16" s="27" t="str">
        <f t="shared" si="3"/>
        <v>+</v>
      </c>
      <c r="O16" s="28">
        <v>35</v>
      </c>
      <c r="P16" s="29" t="str">
        <f t="shared" si="4"/>
        <v>=122</v>
      </c>
      <c r="Q16" s="30">
        <v>90</v>
      </c>
      <c r="R16" s="27" t="str">
        <f t="shared" si="5"/>
        <v>+</v>
      </c>
      <c r="S16" s="28">
        <v>36</v>
      </c>
      <c r="T16" s="31" t="str">
        <f t="shared" si="6"/>
        <v>=126</v>
      </c>
      <c r="U16" s="32">
        <f t="shared" si="7"/>
        <v>326</v>
      </c>
      <c r="V16" s="32">
        <f t="shared" si="8"/>
        <v>146</v>
      </c>
      <c r="W16" s="32">
        <f t="shared" si="9"/>
        <v>472</v>
      </c>
      <c r="X16" s="33">
        <v>9</v>
      </c>
    </row>
    <row r="17" spans="1:24" ht="18.75" customHeight="1">
      <c r="A17" s="22" t="s">
        <v>9</v>
      </c>
      <c r="B17" s="34" t="s">
        <v>81</v>
      </c>
      <c r="C17" s="24" t="s">
        <v>91</v>
      </c>
      <c r="D17" s="35" t="s">
        <v>99</v>
      </c>
      <c r="E17" s="26">
        <v>82</v>
      </c>
      <c r="F17" s="27" t="str">
        <f t="shared" si="10"/>
        <v>+</v>
      </c>
      <c r="G17" s="28">
        <v>44</v>
      </c>
      <c r="H17" s="29" t="str">
        <f t="shared" si="0"/>
        <v>=126</v>
      </c>
      <c r="I17" s="26">
        <v>76</v>
      </c>
      <c r="J17" s="27" t="str">
        <f t="shared" si="1"/>
        <v>+</v>
      </c>
      <c r="K17" s="28">
        <v>36</v>
      </c>
      <c r="L17" s="29" t="str">
        <f t="shared" si="2"/>
        <v>=112</v>
      </c>
      <c r="M17" s="26">
        <v>96</v>
      </c>
      <c r="N17" s="27" t="str">
        <f t="shared" si="3"/>
        <v>+</v>
      </c>
      <c r="O17" s="28">
        <v>25</v>
      </c>
      <c r="P17" s="29" t="str">
        <f t="shared" si="4"/>
        <v>=121</v>
      </c>
      <c r="Q17" s="30">
        <v>77</v>
      </c>
      <c r="R17" s="27" t="str">
        <f t="shared" si="5"/>
        <v>+</v>
      </c>
      <c r="S17" s="28">
        <v>36</v>
      </c>
      <c r="T17" s="31" t="str">
        <f t="shared" si="6"/>
        <v>=113</v>
      </c>
      <c r="U17" s="32">
        <f t="shared" si="7"/>
        <v>331</v>
      </c>
      <c r="V17" s="32">
        <f t="shared" si="8"/>
        <v>141</v>
      </c>
      <c r="W17" s="32">
        <f t="shared" si="9"/>
        <v>472</v>
      </c>
      <c r="X17" s="33">
        <v>8</v>
      </c>
    </row>
    <row r="18" spans="1:24" ht="18.75" customHeight="1">
      <c r="A18" s="22" t="s">
        <v>10</v>
      </c>
      <c r="B18" s="34" t="s">
        <v>73</v>
      </c>
      <c r="C18" s="24" t="s">
        <v>75</v>
      </c>
      <c r="D18" s="35" t="s">
        <v>76</v>
      </c>
      <c r="E18" s="26">
        <v>76</v>
      </c>
      <c r="F18" s="27" t="str">
        <f t="shared" si="10"/>
        <v>+</v>
      </c>
      <c r="G18" s="28">
        <v>27</v>
      </c>
      <c r="H18" s="29" t="str">
        <f t="shared" si="0"/>
        <v>=103</v>
      </c>
      <c r="I18" s="26">
        <v>85</v>
      </c>
      <c r="J18" s="27" t="str">
        <f t="shared" si="1"/>
        <v>+</v>
      </c>
      <c r="K18" s="28">
        <v>32</v>
      </c>
      <c r="L18" s="29" t="str">
        <f t="shared" si="2"/>
        <v>=117</v>
      </c>
      <c r="M18" s="26">
        <v>82</v>
      </c>
      <c r="N18" s="27" t="str">
        <f t="shared" si="3"/>
        <v>+</v>
      </c>
      <c r="O18" s="28">
        <v>34</v>
      </c>
      <c r="P18" s="29" t="str">
        <f t="shared" si="4"/>
        <v>=116</v>
      </c>
      <c r="Q18" s="30">
        <v>78</v>
      </c>
      <c r="R18" s="27" t="str">
        <f t="shared" si="5"/>
        <v>+</v>
      </c>
      <c r="S18" s="28">
        <v>45</v>
      </c>
      <c r="T18" s="31" t="str">
        <f t="shared" si="6"/>
        <v>=123</v>
      </c>
      <c r="U18" s="32">
        <f t="shared" si="7"/>
        <v>321</v>
      </c>
      <c r="V18" s="32">
        <f t="shared" si="8"/>
        <v>138</v>
      </c>
      <c r="W18" s="32">
        <f t="shared" si="9"/>
        <v>459</v>
      </c>
      <c r="X18" s="33">
        <v>7</v>
      </c>
    </row>
    <row r="19" spans="1:24" ht="18.75" customHeight="1">
      <c r="A19" s="22" t="s">
        <v>11</v>
      </c>
      <c r="B19" s="34" t="s">
        <v>80</v>
      </c>
      <c r="C19" s="24" t="s">
        <v>90</v>
      </c>
      <c r="D19" s="35" t="s">
        <v>100</v>
      </c>
      <c r="E19" s="26">
        <v>74</v>
      </c>
      <c r="F19" s="27" t="str">
        <f t="shared" si="10"/>
        <v>+</v>
      </c>
      <c r="G19" s="28">
        <v>33</v>
      </c>
      <c r="H19" s="29" t="str">
        <f t="shared" si="0"/>
        <v>=107</v>
      </c>
      <c r="I19" s="26">
        <v>85</v>
      </c>
      <c r="J19" s="27" t="str">
        <f t="shared" si="1"/>
        <v>+</v>
      </c>
      <c r="K19" s="28">
        <v>34</v>
      </c>
      <c r="L19" s="29" t="str">
        <f t="shared" si="2"/>
        <v>=119</v>
      </c>
      <c r="M19" s="26">
        <v>85</v>
      </c>
      <c r="N19" s="27" t="str">
        <f t="shared" si="3"/>
        <v>+</v>
      </c>
      <c r="O19" s="28">
        <v>35</v>
      </c>
      <c r="P19" s="29" t="str">
        <f t="shared" si="4"/>
        <v>=120</v>
      </c>
      <c r="Q19" s="30">
        <v>79</v>
      </c>
      <c r="R19" s="27" t="str">
        <f t="shared" si="5"/>
        <v>+</v>
      </c>
      <c r="S19" s="28">
        <v>34</v>
      </c>
      <c r="T19" s="31" t="str">
        <f t="shared" si="6"/>
        <v>=113</v>
      </c>
      <c r="U19" s="32">
        <f t="shared" si="7"/>
        <v>323</v>
      </c>
      <c r="V19" s="32">
        <f t="shared" si="8"/>
        <v>136</v>
      </c>
      <c r="W19" s="32">
        <f t="shared" si="9"/>
        <v>459</v>
      </c>
      <c r="X19" s="33">
        <v>10</v>
      </c>
    </row>
    <row r="20" spans="1:24" ht="18.75" customHeight="1">
      <c r="A20" s="22" t="s">
        <v>12</v>
      </c>
      <c r="B20" s="34" t="s">
        <v>85</v>
      </c>
      <c r="C20" s="24" t="s">
        <v>95</v>
      </c>
      <c r="D20" s="35" t="s">
        <v>100</v>
      </c>
      <c r="E20" s="26">
        <v>77</v>
      </c>
      <c r="F20" s="27" t="str">
        <f t="shared" si="10"/>
        <v>+</v>
      </c>
      <c r="G20" s="28">
        <v>34</v>
      </c>
      <c r="H20" s="29" t="str">
        <f t="shared" si="0"/>
        <v>=111</v>
      </c>
      <c r="I20" s="26">
        <v>84</v>
      </c>
      <c r="J20" s="27" t="str">
        <f t="shared" si="1"/>
        <v>+</v>
      </c>
      <c r="K20" s="28">
        <v>34</v>
      </c>
      <c r="L20" s="29" t="str">
        <f t="shared" si="2"/>
        <v>=118</v>
      </c>
      <c r="M20" s="26">
        <v>80</v>
      </c>
      <c r="N20" s="27" t="str">
        <f t="shared" si="3"/>
        <v>+</v>
      </c>
      <c r="O20" s="28">
        <v>44</v>
      </c>
      <c r="P20" s="29" t="str">
        <f t="shared" si="4"/>
        <v>=124</v>
      </c>
      <c r="Q20" s="30">
        <v>74</v>
      </c>
      <c r="R20" s="27" t="str">
        <f t="shared" si="5"/>
        <v>+</v>
      </c>
      <c r="S20" s="28">
        <v>24</v>
      </c>
      <c r="T20" s="31" t="str">
        <f t="shared" si="6"/>
        <v>=98</v>
      </c>
      <c r="U20" s="32">
        <f t="shared" si="7"/>
        <v>315</v>
      </c>
      <c r="V20" s="32">
        <f t="shared" si="8"/>
        <v>136</v>
      </c>
      <c r="W20" s="32">
        <f t="shared" si="9"/>
        <v>451</v>
      </c>
      <c r="X20" s="33">
        <v>14</v>
      </c>
    </row>
    <row r="21" spans="1:24" ht="18.75" customHeight="1">
      <c r="A21" s="22" t="s">
        <v>13</v>
      </c>
      <c r="B21" s="34"/>
      <c r="C21" s="24"/>
      <c r="D21" s="35"/>
      <c r="E21" s="26"/>
      <c r="F21" s="27" t="str">
        <f t="shared" si="10"/>
        <v>+</v>
      </c>
      <c r="G21" s="28"/>
      <c r="H21" s="29" t="str">
        <f t="shared" si="0"/>
        <v>=0</v>
      </c>
      <c r="I21" s="26"/>
      <c r="J21" s="27" t="str">
        <f t="shared" si="1"/>
        <v>+</v>
      </c>
      <c r="K21" s="28"/>
      <c r="L21" s="29" t="str">
        <f t="shared" si="2"/>
        <v>=0</v>
      </c>
      <c r="M21" s="26"/>
      <c r="N21" s="27" t="str">
        <f t="shared" si="3"/>
        <v>+</v>
      </c>
      <c r="O21" s="28"/>
      <c r="P21" s="29" t="str">
        <f t="shared" si="4"/>
        <v>=0</v>
      </c>
      <c r="Q21" s="30"/>
      <c r="R21" s="27" t="str">
        <f t="shared" si="5"/>
        <v>+</v>
      </c>
      <c r="S21" s="28"/>
      <c r="T21" s="31" t="str">
        <f t="shared" si="6"/>
        <v>=0</v>
      </c>
      <c r="U21" s="32">
        <f t="shared" si="7"/>
        <v>0</v>
      </c>
      <c r="V21" s="32">
        <f t="shared" si="8"/>
        <v>0</v>
      </c>
      <c r="W21" s="32">
        <f t="shared" si="9"/>
        <v>0</v>
      </c>
      <c r="X21" s="33"/>
    </row>
    <row r="22" spans="1:24" ht="18.75" customHeight="1">
      <c r="A22" s="22" t="s">
        <v>14</v>
      </c>
      <c r="B22" s="34"/>
      <c r="C22" s="24"/>
      <c r="D22" s="35"/>
      <c r="E22" s="26"/>
      <c r="F22" s="27" t="str">
        <f t="shared" si="10"/>
        <v>+</v>
      </c>
      <c r="G22" s="28"/>
      <c r="H22" s="29" t="str">
        <f t="shared" si="0"/>
        <v>=0</v>
      </c>
      <c r="I22" s="26"/>
      <c r="J22" s="27" t="str">
        <f t="shared" si="1"/>
        <v>+</v>
      </c>
      <c r="K22" s="28"/>
      <c r="L22" s="29" t="str">
        <f t="shared" si="2"/>
        <v>=0</v>
      </c>
      <c r="M22" s="26"/>
      <c r="N22" s="27" t="str">
        <f t="shared" si="3"/>
        <v>+</v>
      </c>
      <c r="O22" s="28"/>
      <c r="P22" s="29" t="str">
        <f t="shared" si="4"/>
        <v>=0</v>
      </c>
      <c r="Q22" s="30"/>
      <c r="R22" s="27" t="str">
        <f t="shared" si="5"/>
        <v>+</v>
      </c>
      <c r="S22" s="28"/>
      <c r="T22" s="31" t="str">
        <f t="shared" si="6"/>
        <v>=0</v>
      </c>
      <c r="U22" s="32">
        <f t="shared" si="7"/>
        <v>0</v>
      </c>
      <c r="V22" s="32">
        <f t="shared" si="8"/>
        <v>0</v>
      </c>
      <c r="W22" s="32">
        <f t="shared" si="9"/>
        <v>0</v>
      </c>
      <c r="X22" s="33"/>
    </row>
    <row r="23" spans="1:24" ht="18.75" customHeight="1" thickBot="1">
      <c r="A23" s="37" t="s">
        <v>15</v>
      </c>
      <c r="B23" s="38"/>
      <c r="C23" s="39"/>
      <c r="D23" s="40"/>
      <c r="E23" s="41"/>
      <c r="F23" s="42" t="str">
        <f t="shared" si="10"/>
        <v>+</v>
      </c>
      <c r="G23" s="43"/>
      <c r="H23" s="44" t="str">
        <f t="shared" si="0"/>
        <v>=0</v>
      </c>
      <c r="I23" s="41"/>
      <c r="J23" s="42" t="str">
        <f t="shared" si="1"/>
        <v>+</v>
      </c>
      <c r="K23" s="43"/>
      <c r="L23" s="44" t="str">
        <f t="shared" si="2"/>
        <v>=0</v>
      </c>
      <c r="M23" s="41"/>
      <c r="N23" s="42" t="str">
        <f t="shared" si="3"/>
        <v>+</v>
      </c>
      <c r="O23" s="43"/>
      <c r="P23" s="44" t="str">
        <f t="shared" si="4"/>
        <v>=0</v>
      </c>
      <c r="Q23" s="45"/>
      <c r="R23" s="42" t="str">
        <f t="shared" si="5"/>
        <v>+</v>
      </c>
      <c r="S23" s="43"/>
      <c r="T23" s="46" t="str">
        <f t="shared" si="6"/>
        <v>=0</v>
      </c>
      <c r="U23" s="47">
        <f t="shared" si="7"/>
        <v>0</v>
      </c>
      <c r="V23" s="47">
        <f t="shared" si="8"/>
        <v>0</v>
      </c>
      <c r="W23" s="47">
        <f t="shared" si="9"/>
        <v>0</v>
      </c>
      <c r="X23" s="48"/>
    </row>
    <row r="24" spans="1:24" ht="15" customHeight="1">
      <c r="A24" s="49" t="s">
        <v>38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1"/>
      <c r="R24" s="51"/>
      <c r="S24" s="51"/>
      <c r="T24" s="51"/>
      <c r="U24" s="51"/>
      <c r="V24" s="51"/>
      <c r="W24" s="51"/>
      <c r="X24" s="51"/>
    </row>
    <row r="25" spans="1:24" ht="15" customHeight="1">
      <c r="A25" s="50" t="s">
        <v>39</v>
      </c>
      <c r="B25" s="50"/>
      <c r="C25" s="50"/>
      <c r="D25" s="50"/>
      <c r="E25" s="50"/>
      <c r="F25" s="50"/>
      <c r="G25" s="50"/>
      <c r="H25" s="50"/>
      <c r="I25" s="50"/>
      <c r="J25" s="52"/>
      <c r="K25" s="52"/>
      <c r="L25" s="114"/>
      <c r="M25" s="114"/>
      <c r="N25" s="114"/>
      <c r="O25" s="114"/>
      <c r="P25" s="114"/>
      <c r="Q25" s="51"/>
      <c r="R25" s="51"/>
      <c r="S25" s="51"/>
      <c r="T25" s="51"/>
      <c r="U25" s="51"/>
      <c r="V25" s="51"/>
      <c r="W25" s="51"/>
      <c r="X25" s="51"/>
    </row>
    <row r="26" spans="1:24" ht="15" customHeight="1">
      <c r="A26" s="50" t="s">
        <v>40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1"/>
      <c r="R26" s="51"/>
      <c r="S26" s="51"/>
      <c r="T26" s="51"/>
      <c r="U26" s="51"/>
      <c r="V26" s="51"/>
      <c r="W26" s="51"/>
      <c r="X26" s="51"/>
    </row>
    <row r="27" spans="1:26" ht="15" customHeight="1">
      <c r="A27" s="50" t="s">
        <v>41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2"/>
      <c r="T27" s="52" t="s">
        <v>42</v>
      </c>
      <c r="U27" s="53"/>
      <c r="V27" s="53"/>
      <c r="W27" s="53"/>
      <c r="X27" s="53"/>
      <c r="Y27" s="54"/>
      <c r="Z27" s="55"/>
    </row>
    <row r="28" spans="1:24" ht="15" customHeight="1">
      <c r="A28" s="50" t="s">
        <v>43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1"/>
      <c r="R28" s="51"/>
      <c r="S28" s="51"/>
      <c r="T28" s="51"/>
      <c r="U28" s="51"/>
      <c r="V28" s="51"/>
      <c r="W28" s="51"/>
      <c r="X28" s="51"/>
    </row>
    <row r="29" spans="1:24" ht="15" customHeight="1">
      <c r="A29" s="50" t="s">
        <v>44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1"/>
      <c r="R29" s="51"/>
      <c r="S29" s="51"/>
      <c r="T29" s="51"/>
      <c r="U29" s="51"/>
      <c r="V29" s="51"/>
      <c r="W29" s="51"/>
      <c r="X29" s="51"/>
    </row>
    <row r="30" spans="1:24" ht="15" customHeight="1">
      <c r="A30" s="51"/>
      <c r="B30" s="51"/>
      <c r="C30" s="51"/>
      <c r="D30" s="51"/>
      <c r="E30" s="51"/>
      <c r="F30" s="56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</row>
    <row r="31" spans="1:24" ht="15" customHeight="1">
      <c r="A31" s="51"/>
      <c r="B31" s="51"/>
      <c r="C31" s="51"/>
      <c r="D31" s="51"/>
      <c r="E31" s="51"/>
      <c r="F31" s="56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</row>
    <row r="32" spans="1:24" ht="12.75">
      <c r="A32" s="51"/>
      <c r="B32" s="51"/>
      <c r="C32" s="51"/>
      <c r="D32" s="51"/>
      <c r="E32" s="51"/>
      <c r="F32" s="56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</row>
    <row r="33" spans="1:24" ht="12.75">
      <c r="A33" s="51"/>
      <c r="B33" s="51"/>
      <c r="C33" s="51"/>
      <c r="D33" s="51"/>
      <c r="E33" s="51"/>
      <c r="F33" s="56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</row>
    <row r="34" spans="1:24" ht="12.75">
      <c r="A34" s="51"/>
      <c r="B34" s="51"/>
      <c r="C34" s="51"/>
      <c r="D34" s="51"/>
      <c r="E34" s="51"/>
      <c r="F34" s="56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</row>
    <row r="35" spans="1:24" ht="12.75">
      <c r="A35" s="51"/>
      <c r="B35" s="51"/>
      <c r="C35" s="51"/>
      <c r="D35" s="51"/>
      <c r="E35" s="51"/>
      <c r="F35" s="56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</row>
    <row r="36" spans="1:24" ht="12.75">
      <c r="A36" s="51"/>
      <c r="B36" s="51"/>
      <c r="C36" s="51"/>
      <c r="D36" s="51"/>
      <c r="E36" s="51"/>
      <c r="F36" s="56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</row>
    <row r="37" spans="1:24" ht="12.75">
      <c r="A37" s="51"/>
      <c r="B37" s="51"/>
      <c r="C37" s="51"/>
      <c r="D37" s="51"/>
      <c r="E37" s="51"/>
      <c r="F37" s="56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</row>
  </sheetData>
  <sheetProtection/>
  <mergeCells count="15">
    <mergeCell ref="A1:B4"/>
    <mergeCell ref="A5:B5"/>
    <mergeCell ref="A6:X6"/>
    <mergeCell ref="E7:H7"/>
    <mergeCell ref="I7:L7"/>
    <mergeCell ref="M7:P7"/>
    <mergeCell ref="Q7:T7"/>
    <mergeCell ref="C1:S4"/>
    <mergeCell ref="T1:X2"/>
    <mergeCell ref="C5:H5"/>
    <mergeCell ref="I5:P5"/>
    <mergeCell ref="Q5:X5"/>
    <mergeCell ref="T4:X4"/>
    <mergeCell ref="L25:P25"/>
    <mergeCell ref="V3:X3"/>
  </mergeCells>
  <printOptions/>
  <pageMargins left="0.7874015748031497" right="0.7874015748031497" top="0.24" bottom="0.21" header="0.19" footer="0.16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22"/>
  <sheetViews>
    <sheetView showGridLines="0" zoomScale="75" zoomScaleNormal="75" zoomScalePageLayoutView="0" workbookViewId="0" topLeftCell="A4">
      <selection activeCell="I18" sqref="I17:I18"/>
    </sheetView>
  </sheetViews>
  <sheetFormatPr defaultColWidth="9.00390625" defaultRowHeight="12.75"/>
  <cols>
    <col min="1" max="1" width="7.375" style="59" customWidth="1"/>
    <col min="2" max="2" width="29.25390625" style="59" customWidth="1"/>
    <col min="3" max="3" width="24.75390625" style="59" customWidth="1"/>
    <col min="4" max="4" width="10.125" style="59" customWidth="1"/>
    <col min="5" max="5" width="10.375" style="59" customWidth="1"/>
    <col min="6" max="6" width="12.00390625" style="60" customWidth="1"/>
    <col min="7" max="16384" width="9.125" style="59" customWidth="1"/>
  </cols>
  <sheetData>
    <row r="3" spans="1:9" ht="38.25" customHeight="1">
      <c r="A3" s="157" t="s">
        <v>49</v>
      </c>
      <c r="B3" s="157"/>
      <c r="C3" s="157"/>
      <c r="D3" s="157"/>
      <c r="E3" s="157"/>
      <c r="F3" s="157"/>
      <c r="G3" s="58"/>
      <c r="H3" s="58"/>
      <c r="I3" s="58"/>
    </row>
    <row r="4" ht="16.5" customHeight="1"/>
    <row r="5" spans="1:9" ht="58.5" customHeight="1" thickBot="1">
      <c r="A5" s="158" t="s">
        <v>17</v>
      </c>
      <c r="B5" s="158"/>
      <c r="C5" s="158"/>
      <c r="D5" s="158"/>
      <c r="E5" s="158"/>
      <c r="F5" s="158"/>
      <c r="G5" s="76"/>
      <c r="H5" s="76"/>
      <c r="I5" s="76"/>
    </row>
    <row r="6" spans="1:6" s="67" customFormat="1" ht="30" customHeight="1" thickBot="1">
      <c r="A6" s="61" t="s">
        <v>45</v>
      </c>
      <c r="B6" s="62" t="s">
        <v>46</v>
      </c>
      <c r="C6" s="63" t="s">
        <v>47</v>
      </c>
      <c r="D6" s="64" t="s">
        <v>19</v>
      </c>
      <c r="E6" s="65" t="s">
        <v>20</v>
      </c>
      <c r="F6" s="66" t="s">
        <v>21</v>
      </c>
    </row>
    <row r="7" spans="1:6" s="71" customFormat="1" ht="24.75" customHeight="1" thickTop="1">
      <c r="A7" s="81" t="s">
        <v>0</v>
      </c>
      <c r="B7" s="82" t="str">
        <f>'senioři 2013'!B8</f>
        <v>Milan Vymazal</v>
      </c>
      <c r="C7" s="83" t="s">
        <v>71</v>
      </c>
      <c r="D7" s="84">
        <v>335</v>
      </c>
      <c r="E7" s="85">
        <v>177</v>
      </c>
      <c r="F7" s="81">
        <f aca="true" t="shared" si="0" ref="F7:F22">SUM(D7:E7)</f>
        <v>512</v>
      </c>
    </row>
    <row r="8" spans="1:6" s="71" customFormat="1" ht="24.75" customHeight="1">
      <c r="A8" s="86" t="s">
        <v>1</v>
      </c>
      <c r="B8" s="82" t="str">
        <f>'senioři 2013'!B9</f>
        <v>Jan Semrád</v>
      </c>
      <c r="C8" s="83" t="s">
        <v>71</v>
      </c>
      <c r="D8" s="69">
        <v>345</v>
      </c>
      <c r="E8" s="70">
        <v>161</v>
      </c>
      <c r="F8" s="77">
        <f t="shared" si="0"/>
        <v>506</v>
      </c>
    </row>
    <row r="9" spans="1:6" s="71" customFormat="1" ht="24.75" customHeight="1">
      <c r="A9" s="86" t="s">
        <v>2</v>
      </c>
      <c r="B9" s="82" t="str">
        <f>'senioři 2013'!B10</f>
        <v>Josef Karafiát</v>
      </c>
      <c r="C9" s="83" t="str">
        <f>'muži 2013'!D10</f>
        <v>Zábřeh</v>
      </c>
      <c r="D9" s="84">
        <v>343</v>
      </c>
      <c r="E9" s="85">
        <v>160</v>
      </c>
      <c r="F9" s="81">
        <f t="shared" si="0"/>
        <v>503</v>
      </c>
    </row>
    <row r="10" spans="1:6" s="71" customFormat="1" ht="24.75" customHeight="1" thickBot="1">
      <c r="A10" s="96" t="s">
        <v>3</v>
      </c>
      <c r="B10" s="92" t="str">
        <f>'senioři 2013'!B11</f>
        <v>Zdeněk Šebesta</v>
      </c>
      <c r="C10" s="88" t="s">
        <v>100</v>
      </c>
      <c r="D10" s="89">
        <v>350</v>
      </c>
      <c r="E10" s="90">
        <v>150</v>
      </c>
      <c r="F10" s="79">
        <f t="shared" si="0"/>
        <v>500</v>
      </c>
    </row>
    <row r="11" spans="1:6" s="71" customFormat="1" ht="24.75" customHeight="1">
      <c r="A11" s="81" t="s">
        <v>4</v>
      </c>
      <c r="B11" s="82" t="str">
        <f>'senioři 2013'!B12</f>
        <v>František Langer</v>
      </c>
      <c r="C11" s="83" t="str">
        <f>'muži 2013'!D12</f>
        <v>Zábřeh</v>
      </c>
      <c r="D11" s="84">
        <v>339</v>
      </c>
      <c r="E11" s="85">
        <v>160</v>
      </c>
      <c r="F11" s="81">
        <f t="shared" si="0"/>
        <v>499</v>
      </c>
    </row>
    <row r="12" spans="1:11" s="71" customFormat="1" ht="24.75" customHeight="1">
      <c r="A12" s="86" t="s">
        <v>5</v>
      </c>
      <c r="B12" s="82" t="str">
        <f>'senioři 2013'!B13</f>
        <v>Václav Smejkal</v>
      </c>
      <c r="C12" s="93" t="s">
        <v>99</v>
      </c>
      <c r="D12" s="94">
        <v>328</v>
      </c>
      <c r="E12" s="95">
        <v>169</v>
      </c>
      <c r="F12" s="78">
        <f t="shared" si="0"/>
        <v>497</v>
      </c>
      <c r="H12" s="72"/>
      <c r="I12" s="72"/>
      <c r="J12" s="72"/>
      <c r="K12" s="72"/>
    </row>
    <row r="13" spans="1:11" s="71" customFormat="1" ht="24.75" customHeight="1">
      <c r="A13" s="78" t="s">
        <v>6</v>
      </c>
      <c r="B13" s="87" t="str">
        <f>'senioři 2013'!B14</f>
        <v>Jiří Srovnal</v>
      </c>
      <c r="C13" s="93" t="s">
        <v>70</v>
      </c>
      <c r="D13" s="94">
        <v>330</v>
      </c>
      <c r="E13" s="95">
        <v>165</v>
      </c>
      <c r="F13" s="78">
        <f t="shared" si="0"/>
        <v>495</v>
      </c>
      <c r="H13" s="72"/>
      <c r="I13" s="72"/>
      <c r="J13" s="72"/>
      <c r="K13" s="72"/>
    </row>
    <row r="14" spans="1:6" s="71" customFormat="1" ht="24.75" customHeight="1">
      <c r="A14" s="77" t="s">
        <v>7</v>
      </c>
      <c r="B14" s="82" t="str">
        <f>'senioři 2013'!B15</f>
        <v>Jiří Vrba</v>
      </c>
      <c r="C14" s="68" t="s">
        <v>99</v>
      </c>
      <c r="D14" s="69">
        <v>328</v>
      </c>
      <c r="E14" s="70">
        <v>150</v>
      </c>
      <c r="F14" s="77">
        <f t="shared" si="0"/>
        <v>478</v>
      </c>
    </row>
    <row r="15" spans="1:6" s="71" customFormat="1" ht="24.75" customHeight="1">
      <c r="A15" s="78" t="s">
        <v>8</v>
      </c>
      <c r="B15" s="82" t="str">
        <f>'senioři 2013'!B16</f>
        <v>Miroslav Setinský</v>
      </c>
      <c r="C15" s="83" t="s">
        <v>99</v>
      </c>
      <c r="D15" s="84">
        <v>326</v>
      </c>
      <c r="E15" s="85">
        <v>146</v>
      </c>
      <c r="F15" s="81">
        <f t="shared" si="0"/>
        <v>472</v>
      </c>
    </row>
    <row r="16" spans="1:6" s="71" customFormat="1" ht="24.75" customHeight="1">
      <c r="A16" s="78" t="s">
        <v>9</v>
      </c>
      <c r="B16" s="82" t="str">
        <f>'senioři 2013'!B17</f>
        <v>Rostislav Čundrla</v>
      </c>
      <c r="C16" s="83" t="s">
        <v>99</v>
      </c>
      <c r="D16" s="84">
        <v>331</v>
      </c>
      <c r="E16" s="85">
        <v>141</v>
      </c>
      <c r="F16" s="81">
        <f t="shared" si="0"/>
        <v>472</v>
      </c>
    </row>
    <row r="17" spans="1:11" s="71" customFormat="1" ht="24.75" customHeight="1">
      <c r="A17" s="78" t="s">
        <v>10</v>
      </c>
      <c r="B17" s="82" t="str">
        <f>'senioři 2013'!B18</f>
        <v>Jaroslav Rabenseifner</v>
      </c>
      <c r="C17" s="83" t="s">
        <v>71</v>
      </c>
      <c r="D17" s="84">
        <f>'senioři 2013'!U18</f>
        <v>321</v>
      </c>
      <c r="E17" s="85">
        <f>'senioři 2013'!V18</f>
        <v>138</v>
      </c>
      <c r="F17" s="81">
        <f>SUM(D17:E17)</f>
        <v>459</v>
      </c>
      <c r="J17" s="72"/>
      <c r="K17" s="72"/>
    </row>
    <row r="18" spans="1:6" s="71" customFormat="1" ht="24.75" customHeight="1">
      <c r="A18" s="78" t="s">
        <v>11</v>
      </c>
      <c r="B18" s="82" t="str">
        <f>'senioři 2013'!B19</f>
        <v>Dušan Sedláček</v>
      </c>
      <c r="C18" s="83" t="str">
        <f>'senioři 2013'!D19</f>
        <v>Mohelnice</v>
      </c>
      <c r="D18" s="84">
        <f>'senioři 2013'!U19</f>
        <v>323</v>
      </c>
      <c r="E18" s="85">
        <f>'senioři 2013'!V19</f>
        <v>136</v>
      </c>
      <c r="F18" s="81">
        <f>SUM(D18:E18)</f>
        <v>459</v>
      </c>
    </row>
    <row r="19" spans="1:13" s="71" customFormat="1" ht="24.75" customHeight="1">
      <c r="A19" s="78" t="s">
        <v>12</v>
      </c>
      <c r="B19" s="82" t="str">
        <f>'senioři 2013'!B20</f>
        <v>Jaroslav Jílek</v>
      </c>
      <c r="C19" s="83" t="str">
        <f>'senioři 2013'!D20</f>
        <v>Mohelnice</v>
      </c>
      <c r="D19" s="84">
        <f>'senioři 2013'!U20</f>
        <v>315</v>
      </c>
      <c r="E19" s="85">
        <f>'senioři 2013'!V20</f>
        <v>136</v>
      </c>
      <c r="F19" s="81">
        <f>SUM(D19:E19)</f>
        <v>451</v>
      </c>
      <c r="I19" s="72"/>
      <c r="J19" s="72"/>
      <c r="K19" s="72"/>
      <c r="L19" s="72"/>
      <c r="M19" s="72"/>
    </row>
    <row r="20" spans="1:13" s="71" customFormat="1" ht="24.75" customHeight="1">
      <c r="A20" s="78" t="s">
        <v>13</v>
      </c>
      <c r="B20" s="82">
        <f>'senioři 2013'!B21</f>
        <v>0</v>
      </c>
      <c r="C20" s="68">
        <f>'muži 2013'!D21</f>
        <v>0</v>
      </c>
      <c r="D20" s="69">
        <f>'muži 2013'!U21</f>
        <v>0</v>
      </c>
      <c r="E20" s="70">
        <f>'muži 2013'!V21</f>
        <v>0</v>
      </c>
      <c r="F20" s="77">
        <f t="shared" si="0"/>
        <v>0</v>
      </c>
      <c r="I20" s="72"/>
      <c r="J20" s="72"/>
      <c r="K20" s="72"/>
      <c r="L20" s="72"/>
      <c r="M20" s="72"/>
    </row>
    <row r="21" spans="1:13" s="71" customFormat="1" ht="24.75" customHeight="1">
      <c r="A21" s="78" t="s">
        <v>14</v>
      </c>
      <c r="B21" s="82">
        <f>'senioři 2013'!B22</f>
        <v>0</v>
      </c>
      <c r="C21" s="83">
        <f>'muži 2013'!D22</f>
        <v>0</v>
      </c>
      <c r="D21" s="84">
        <f>'muži 2013'!U22</f>
        <v>0</v>
      </c>
      <c r="E21" s="85">
        <f>'muži 2013'!V22</f>
        <v>0</v>
      </c>
      <c r="F21" s="81">
        <f t="shared" si="0"/>
        <v>0</v>
      </c>
      <c r="I21" s="72"/>
      <c r="J21" s="72"/>
      <c r="K21" s="72"/>
      <c r="L21" s="72"/>
      <c r="M21" s="72"/>
    </row>
    <row r="22" spans="1:13" s="71" customFormat="1" ht="24.75" customHeight="1" thickBot="1">
      <c r="A22" s="79" t="s">
        <v>15</v>
      </c>
      <c r="B22" s="91">
        <f>'senioři 2013'!B23</f>
        <v>0</v>
      </c>
      <c r="C22" s="73">
        <f>'muži 2013'!D23</f>
        <v>0</v>
      </c>
      <c r="D22" s="74">
        <f>'muži 2013'!U23</f>
        <v>0</v>
      </c>
      <c r="E22" s="75">
        <f>'muži 2013'!V23</f>
        <v>0</v>
      </c>
      <c r="F22" s="80">
        <f t="shared" si="0"/>
        <v>0</v>
      </c>
      <c r="I22" s="72"/>
      <c r="J22" s="72"/>
      <c r="K22" s="72"/>
      <c r="L22" s="72"/>
      <c r="M22" s="72"/>
    </row>
  </sheetData>
  <sheetProtection/>
  <mergeCells count="2">
    <mergeCell ref="A3:F3"/>
    <mergeCell ref="A5:F5"/>
  </mergeCells>
  <printOptions horizontalCentered="1"/>
  <pageMargins left="0.39" right="0.4724409448818898" top="0.77" bottom="0.31496062992125984" header="0.31" footer="0.6"/>
  <pageSetup horizontalDpi="600" verticalDpi="600" orientation="portrait" paperSize="9" r:id="rId3"/>
  <legacyDrawing r:id="rId2"/>
  <oleObjects>
    <oleObject progId="Document" shapeId="400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SATEZA a.s. Šumperk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Semrád</dc:creator>
  <cp:keywords/>
  <dc:description/>
  <cp:lastModifiedBy>Evik</cp:lastModifiedBy>
  <cp:lastPrinted>2013-01-26T14:20:42Z</cp:lastPrinted>
  <dcterms:created xsi:type="dcterms:W3CDTF">2006-03-06T09:14:48Z</dcterms:created>
  <dcterms:modified xsi:type="dcterms:W3CDTF">2013-01-27T09:35:22Z</dcterms:modified>
  <cp:category/>
  <cp:version/>
  <cp:contentType/>
  <cp:contentStatus/>
</cp:coreProperties>
</file>